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30" windowHeight="7890" tabRatio="901" activeTab="0"/>
  </bookViews>
  <sheets>
    <sheet name="Summary" sheetId="1" r:id="rId1"/>
    <sheet name="DA" sheetId="2" r:id="rId2"/>
    <sheet name="DCA" sheetId="3" r:id="rId3"/>
    <sheet name="DCHS" sheetId="4" r:id="rId4"/>
    <sheet name="DCJ" sheetId="5" r:id="rId5"/>
    <sheet name="DCM" sheetId="6" r:id="rId6"/>
    <sheet name="DCS" sheetId="7" r:id="rId7"/>
    <sheet name="DOH" sheetId="8" r:id="rId8"/>
    <sheet name="LIB" sheetId="9" r:id="rId9"/>
    <sheet name="MCSO" sheetId="10" r:id="rId10"/>
    <sheet name="NONDEPT" sheetId="11" r:id="rId11"/>
    <sheet name="FY11 Total by Dept" sheetId="12" r:id="rId12"/>
    <sheet name="Rates" sheetId="13" r:id="rId13"/>
  </sheets>
  <definedNames>
    <definedName name="_xlnm._FilterDatabase" localSheetId="1" hidden="1">'DA'!$A$4:$T$67</definedName>
    <definedName name="_xlnm._FilterDatabase" localSheetId="2" hidden="1">'DCA'!$A$4:$T$54</definedName>
    <definedName name="_xlnm._FilterDatabase" localSheetId="3" hidden="1">'DCHS'!$A$4:$T$231</definedName>
    <definedName name="_xlnm._FilterDatabase" localSheetId="4" hidden="1">'DCJ'!$A$4:$T$196</definedName>
    <definedName name="_xlnm._FilterDatabase" localSheetId="5" hidden="1">'DCM'!$A$4:$T$212</definedName>
    <definedName name="_xlnm._FilterDatabase" localSheetId="6" hidden="1">'DCS'!$A$4:$T$104</definedName>
    <definedName name="_xlnm._FilterDatabase" localSheetId="7" hidden="1">'DOH'!$A$4:$T$721</definedName>
    <definedName name="_xlnm._FilterDatabase" localSheetId="11" hidden="1">'FY11 Total by Dept'!$A$4:$T$1536</definedName>
    <definedName name="_xlnm._FilterDatabase" localSheetId="8" hidden="1">'LIB'!$A$4:$T$6</definedName>
    <definedName name="_xlnm._FilterDatabase" localSheetId="9" hidden="1">'MCSO'!$A$4:$T$106</definedName>
    <definedName name="_xlnm._FilterDatabase" localSheetId="10" hidden="1">'NONDEPT'!$A$4:$T$128</definedName>
    <definedName name="_xlnm.Print_Area" localSheetId="1">'DA'!$A$1:$T$68</definedName>
    <definedName name="_xlnm.Print_Area" localSheetId="2">'DCA'!$A$1:$T$55</definedName>
    <definedName name="_xlnm.Print_Area" localSheetId="3">'DCHS'!$A$1:$T$232</definedName>
    <definedName name="_xlnm.Print_Area" localSheetId="4">'DCJ'!$A$1:$T$197</definedName>
    <definedName name="_xlnm.Print_Area" localSheetId="5">'DCM'!$A$1:$T$213</definedName>
    <definedName name="_xlnm.Print_Area" localSheetId="6">'DCS'!$A$1:$T$103</definedName>
    <definedName name="_xlnm.Print_Area" localSheetId="7">'DOH'!$A$1:$T$722</definedName>
    <definedName name="_xlnm.Print_Area" localSheetId="11">'FY11 Total by Dept'!$A$1:$T$1537</definedName>
    <definedName name="_xlnm.Print_Area" localSheetId="8">'LIB'!$A$1:$T$8</definedName>
    <definedName name="_xlnm.Print_Area" localSheetId="9">'MCSO'!$A$1:$T$107</definedName>
    <definedName name="_xlnm.Print_Area" localSheetId="10">'NONDEPT'!$A$1:$T$127</definedName>
    <definedName name="_xlnm.Print_Area" localSheetId="12">'Rates'!$A$1:$G$31</definedName>
    <definedName name="_xlnm.Print_Area" localSheetId="0">'Summary'!$A$1:$M$26</definedName>
    <definedName name="_xlnm.Print_Titles" localSheetId="1">'DA'!$4:$4</definedName>
    <definedName name="_xlnm.Print_Titles" localSheetId="2">'DCA'!$4:$4</definedName>
    <definedName name="_xlnm.Print_Titles" localSheetId="3">'DCHS'!$4:$4</definedName>
    <definedName name="_xlnm.Print_Titles" localSheetId="4">'DCJ'!$4:$4</definedName>
    <definedName name="_xlnm.Print_Titles" localSheetId="5">'DCM'!$4:$4</definedName>
    <definedName name="_xlnm.Print_Titles" localSheetId="6">'DCS'!$4:$4</definedName>
    <definedName name="_xlnm.Print_Titles" localSheetId="7">'DOH'!$4:$4</definedName>
    <definedName name="_xlnm.Print_Titles" localSheetId="8">'LIB'!$4:$4</definedName>
    <definedName name="_xlnm.Print_Titles" localSheetId="9">'MCSO'!$4:$4</definedName>
    <definedName name="_xlnm.Print_Titles" localSheetId="10">'NONDEPT'!$4:$4</definedName>
  </definedNames>
  <calcPr fullCalcOnLoad="1"/>
</workbook>
</file>

<file path=xl/comments10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comments11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comments12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comments2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comments3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comments4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comments5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comments6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comments7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comments8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comments9.xml><?xml version="1.0" encoding="utf-8"?>
<comments xmlns="http://schemas.openxmlformats.org/spreadsheetml/2006/main">
  <authors>
    <author>aortiz</author>
  </authors>
  <commentList>
    <comment ref="K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Stop points, percentage &amp; costs based on FY12 current Master Stop spreadsheet as of 12/10/11</t>
        </r>
      </text>
    </comment>
    <comment ref="G4" authorId="0">
      <text>
        <r>
          <rPr>
            <b/>
            <sz val="10"/>
            <rFont val="Tahoma"/>
            <family val="0"/>
          </rPr>
          <t>aortiz:</t>
        </r>
        <r>
          <rPr>
            <sz val="10"/>
            <rFont val="Tahoma"/>
            <family val="0"/>
          </rPr>
          <t xml:space="preserve">
adjusted FY11 data to include postage rate increase of on Rate Tab by class</t>
        </r>
      </text>
    </comment>
  </commentList>
</comments>
</file>

<file path=xl/sharedStrings.xml><?xml version="1.0" encoding="utf-8"?>
<sst xmlns="http://schemas.openxmlformats.org/spreadsheetml/2006/main" count="16992" uniqueCount="862">
  <si>
    <t>M072</t>
  </si>
  <si>
    <t>M082</t>
  </si>
  <si>
    <t>M102</t>
  </si>
  <si>
    <t>M130</t>
  </si>
  <si>
    <t>M230</t>
  </si>
  <si>
    <t>M239</t>
  </si>
  <si>
    <t>M242</t>
  </si>
  <si>
    <t>M244</t>
  </si>
  <si>
    <t>M245</t>
  </si>
  <si>
    <t>M275</t>
  </si>
  <si>
    <t>M314</t>
  </si>
  <si>
    <t>M315</t>
  </si>
  <si>
    <t>M317</t>
  </si>
  <si>
    <t>M321</t>
  </si>
  <si>
    <t>M326</t>
  </si>
  <si>
    <t>M403</t>
  </si>
  <si>
    <t>M411</t>
  </si>
  <si>
    <t>M507</t>
  </si>
  <si>
    <t>M561</t>
  </si>
  <si>
    <t>M593</t>
  </si>
  <si>
    <t>M612</t>
  </si>
  <si>
    <t>M740</t>
  </si>
  <si>
    <t>M753</t>
  </si>
  <si>
    <t>M754</t>
  </si>
  <si>
    <t>M835</t>
  </si>
  <si>
    <t>M852</t>
  </si>
  <si>
    <t>M882</t>
  </si>
  <si>
    <t>M901</t>
  </si>
  <si>
    <t>M919</t>
  </si>
  <si>
    <t>M922</t>
  </si>
  <si>
    <t>M926</t>
  </si>
  <si>
    <t>M928</t>
  </si>
  <si>
    <t>M929</t>
  </si>
  <si>
    <t>M938</t>
  </si>
  <si>
    <t>M615</t>
  </si>
  <si>
    <t>M847</t>
  </si>
  <si>
    <t>DELIVERY</t>
  </si>
  <si>
    <t>DD10 REG 157</t>
  </si>
  <si>
    <t>4FA44-04-1</t>
  </si>
  <si>
    <t>4SA09-2</t>
  </si>
  <si>
    <t>15-20</t>
  </si>
  <si>
    <t>15-10</t>
  </si>
  <si>
    <t>80-00</t>
  </si>
  <si>
    <t>4CA134-1</t>
  </si>
  <si>
    <t>VENDOR</t>
  </si>
  <si>
    <t xml:space="preserve">4CA35-GF </t>
  </si>
  <si>
    <t>M482</t>
  </si>
  <si>
    <t>72-20</t>
  </si>
  <si>
    <t>M921</t>
  </si>
  <si>
    <t>POB</t>
  </si>
  <si>
    <t>60-20</t>
  </si>
  <si>
    <t>DISTRIBUTION</t>
  </si>
  <si>
    <t>Rates:</t>
  </si>
  <si>
    <t>FY12</t>
  </si>
  <si>
    <t>FY11</t>
  </si>
  <si>
    <t>FY10</t>
  </si>
  <si>
    <t>FY09</t>
  </si>
  <si>
    <t>Pre-Sort Mail</t>
  </si>
  <si>
    <t>per piece</t>
  </si>
  <si>
    <t>Pre-Sort Flats</t>
  </si>
  <si>
    <t>Other USPS Mail</t>
  </si>
  <si>
    <t>Vended Mail</t>
  </si>
  <si>
    <t>Shop Rate</t>
  </si>
  <si>
    <t>per hour</t>
  </si>
  <si>
    <t>Account Charge</t>
  </si>
  <si>
    <t>per month with mail</t>
  </si>
  <si>
    <t>Postage</t>
  </si>
  <si>
    <t>USPS rates</t>
  </si>
  <si>
    <t>pass-thru</t>
  </si>
  <si>
    <t>Stop Charge</t>
  </si>
  <si>
    <t>per point</t>
  </si>
  <si>
    <t>FY13</t>
  </si>
  <si>
    <t>FY12 Postage Increases Effective 01/22/12 for both Market Dominant and Shipping Services classes</t>
  </si>
  <si>
    <t>Future Price Increase Schedules</t>
  </si>
  <si>
    <t>Market Dominant</t>
  </si>
  <si>
    <t>Shipping Services</t>
  </si>
  <si>
    <t>Mail Type</t>
  </si>
  <si>
    <t>Notes</t>
  </si>
  <si>
    <t>FY12 % Increase</t>
  </si>
  <si>
    <t>Class Type</t>
  </si>
  <si>
    <t>15 Total</t>
  </si>
  <si>
    <t>1st Class Presort Letter</t>
  </si>
  <si>
    <t>1C Total</t>
  </si>
  <si>
    <t>1st Class Single Piece Parcel</t>
  </si>
  <si>
    <t>Priority Mail Commercial Base; Commercial Base Parcel; Priortity Flat Rate Boxes</t>
  </si>
  <si>
    <t>1F Total</t>
  </si>
  <si>
    <t>1st Class Single Piece Flat</t>
  </si>
  <si>
    <t>1L Total</t>
  </si>
  <si>
    <t>1st Class Single Piece Letter</t>
  </si>
  <si>
    <t>1Q Total</t>
  </si>
  <si>
    <t>1st Class Presort Flat</t>
  </si>
  <si>
    <t>4B Total</t>
  </si>
  <si>
    <t>Media Mail</t>
  </si>
  <si>
    <t>4X Total</t>
  </si>
  <si>
    <t>Library Mail</t>
  </si>
  <si>
    <t>IM Total</t>
  </si>
  <si>
    <t>Int'l Letter</t>
  </si>
  <si>
    <t>IQ Total</t>
  </si>
  <si>
    <t>Int'l Parcel</t>
  </si>
  <si>
    <t>IR Total</t>
  </si>
  <si>
    <t>Int'l Flat</t>
  </si>
  <si>
    <t>PC Total</t>
  </si>
  <si>
    <t>Postcard</t>
  </si>
  <si>
    <t>Market Dominant: Annual, mid-April</t>
  </si>
  <si>
    <t>Shipping Services: Annual, January</t>
  </si>
  <si>
    <t>see Rates tab</t>
  </si>
  <si>
    <t>Rate TYPE</t>
  </si>
  <si>
    <t>POSTAGE</t>
  </si>
  <si>
    <t>CLASS</t>
  </si>
  <si>
    <t>15</t>
  </si>
  <si>
    <t>ACCOUNT</t>
  </si>
  <si>
    <t>STOP</t>
  </si>
  <si>
    <t>SHOP</t>
  </si>
  <si>
    <t>HANDLING</t>
  </si>
  <si>
    <t>RATES</t>
  </si>
  <si>
    <t>Increase</t>
  </si>
  <si>
    <t>1Q</t>
  </si>
  <si>
    <t>All Else</t>
  </si>
  <si>
    <t>Dept</t>
  </si>
  <si>
    <t>Fund Center</t>
  </si>
  <si>
    <t>Cost Object</t>
  </si>
  <si>
    <t>MCODE</t>
  </si>
  <si>
    <t>TYPE</t>
  </si>
  <si>
    <t>COUNT</t>
  </si>
  <si>
    <t>INHOUSE</t>
  </si>
  <si>
    <t>STOP POINTS</t>
  </si>
  <si>
    <t>STOP PERCENT</t>
  </si>
  <si>
    <t>STOP COSTS</t>
  </si>
  <si>
    <t>SPECIAL DELIVERY HRS</t>
  </si>
  <si>
    <t>SPECIAL DELIVERY COSTS</t>
  </si>
  <si>
    <t>VENDOR PIECES</t>
  </si>
  <si>
    <t>VENDOR COSTS</t>
  </si>
  <si>
    <t>HANDLING COSTS</t>
  </si>
  <si>
    <t>UPS</t>
  </si>
  <si>
    <t>TOTAL</t>
  </si>
  <si>
    <t>DCA</t>
  </si>
  <si>
    <t>10-10</t>
  </si>
  <si>
    <t>1C</t>
  </si>
  <si>
    <t>1F</t>
  </si>
  <si>
    <t>1L</t>
  </si>
  <si>
    <t>DOH</t>
  </si>
  <si>
    <t>40-80</t>
  </si>
  <si>
    <t>40-00</t>
  </si>
  <si>
    <t>IM</t>
  </si>
  <si>
    <t>40-65</t>
  </si>
  <si>
    <t>40-30</t>
  </si>
  <si>
    <t xml:space="preserve">43360-GF2 </t>
  </si>
  <si>
    <t>DCHS</t>
  </si>
  <si>
    <t>26-10</t>
  </si>
  <si>
    <t xml:space="preserve">CHSBS.HR.CGF </t>
  </si>
  <si>
    <t>22-10</t>
  </si>
  <si>
    <t xml:space="preserve">SCPCESRR.WXREB.PD </t>
  </si>
  <si>
    <t>20-50</t>
  </si>
  <si>
    <t xml:space="preserve">DD10 REG 157 </t>
  </si>
  <si>
    <t>PC</t>
  </si>
  <si>
    <t xml:space="preserve">4SA92-1 </t>
  </si>
  <si>
    <t>40-20</t>
  </si>
  <si>
    <t>IQ</t>
  </si>
  <si>
    <t>40-90</t>
  </si>
  <si>
    <t>NONDEPT</t>
  </si>
  <si>
    <t>10-50</t>
  </si>
  <si>
    <t xml:space="preserve">CCFC.ADMIN.32082 </t>
  </si>
  <si>
    <t xml:space="preserve">4FA62-01-1 </t>
  </si>
  <si>
    <t>40-45</t>
  </si>
  <si>
    <t>10-80</t>
  </si>
  <si>
    <t xml:space="preserve">LPSCC-OPS </t>
  </si>
  <si>
    <t xml:space="preserve">4FA44-04-1 </t>
  </si>
  <si>
    <t>40-70</t>
  </si>
  <si>
    <t>40-16</t>
  </si>
  <si>
    <t xml:space="preserve">4SA01 </t>
  </si>
  <si>
    <t xml:space="preserve">4SA09-2 </t>
  </si>
  <si>
    <t>4B</t>
  </si>
  <si>
    <t>DCS</t>
  </si>
  <si>
    <t>91-50</t>
  </si>
  <si>
    <t xml:space="preserve">6700RT1015D300 </t>
  </si>
  <si>
    <t xml:space="preserve">43360-GF </t>
  </si>
  <si>
    <t>40-79</t>
  </si>
  <si>
    <t>DCJ</t>
  </si>
  <si>
    <t>50-00</t>
  </si>
  <si>
    <t xml:space="preserve">CHSBS.FIN.LA </t>
  </si>
  <si>
    <t xml:space="preserve">CHSDO.TITLEXIX </t>
  </si>
  <si>
    <t>20-80</t>
  </si>
  <si>
    <t xml:space="preserve">MA SA DM XIX </t>
  </si>
  <si>
    <t xml:space="preserve">DD10 ADULTS 48 </t>
  </si>
  <si>
    <t>1E</t>
  </si>
  <si>
    <t>MA SA DM CGF</t>
  </si>
  <si>
    <t xml:space="preserve">MA SA DM CGF </t>
  </si>
  <si>
    <t xml:space="preserve">MA TXA AS CGF </t>
  </si>
  <si>
    <t xml:space="preserve">MA SA BA CGF </t>
  </si>
  <si>
    <t>22-20</t>
  </si>
  <si>
    <t xml:space="preserve">SCPSS.CGF </t>
  </si>
  <si>
    <t xml:space="preserve">CHSDO.IND1000 </t>
  </si>
  <si>
    <t>30-01</t>
  </si>
  <si>
    <t xml:space="preserve">ADSDIVADM201XIX </t>
  </si>
  <si>
    <t>30-80</t>
  </si>
  <si>
    <t xml:space="preserve">ADSDIVAPSXIX </t>
  </si>
  <si>
    <t>30-55</t>
  </si>
  <si>
    <t xml:space="preserve">ADSDIVLTCMCXIX </t>
  </si>
  <si>
    <t xml:space="preserve">ADSDIVLTCWDXIX </t>
  </si>
  <si>
    <t xml:space="preserve">ADSDIVLTCNNEDXIX </t>
  </si>
  <si>
    <t xml:space="preserve">ADSDIVLTCSEDXIX </t>
  </si>
  <si>
    <t>30-65</t>
  </si>
  <si>
    <t xml:space="preserve">ADSDIVPGFEEGF </t>
  </si>
  <si>
    <t>30-75</t>
  </si>
  <si>
    <t xml:space="preserve">ADSDIVAHXIX </t>
  </si>
  <si>
    <t>50-10</t>
  </si>
  <si>
    <t xml:space="preserve">CJ045.DOC.SUP.FEL.CI </t>
  </si>
  <si>
    <t xml:space="preserve">CJ045.DOC.HRDU </t>
  </si>
  <si>
    <t xml:space="preserve">CJ045.DOC.SUP.SUPRT.LC </t>
  </si>
  <si>
    <t>10-01</t>
  </si>
  <si>
    <t>DA</t>
  </si>
  <si>
    <t>15-00</t>
  </si>
  <si>
    <t>15-30</t>
  </si>
  <si>
    <t xml:space="preserve">DA SED.66 </t>
  </si>
  <si>
    <t>IR</t>
  </si>
  <si>
    <t>50-50</t>
  </si>
  <si>
    <t>15-70</t>
  </si>
  <si>
    <t xml:space="preserve">CJ056.FCS.1516 </t>
  </si>
  <si>
    <t xml:space="preserve">CJ054.ENHANCEDBENCH </t>
  </si>
  <si>
    <t>MCSO</t>
  </si>
  <si>
    <t>60-50</t>
  </si>
  <si>
    <t xml:space="preserve">4FA39-02-GF </t>
  </si>
  <si>
    <t xml:space="preserve">4CA32-1 </t>
  </si>
  <si>
    <t xml:space="preserve">43550-GF </t>
  </si>
  <si>
    <t>60-00</t>
  </si>
  <si>
    <t>60-30</t>
  </si>
  <si>
    <t>40-47</t>
  </si>
  <si>
    <t xml:space="preserve">SOOPS.METH </t>
  </si>
  <si>
    <t xml:space="preserve">4CA35-1 </t>
  </si>
  <si>
    <t>DCM</t>
  </si>
  <si>
    <t>72-01</t>
  </si>
  <si>
    <t>72-55</t>
  </si>
  <si>
    <t>20-30</t>
  </si>
  <si>
    <t>DV SVC.CGF</t>
  </si>
  <si>
    <t xml:space="preserve">DV SVC.CGF </t>
  </si>
  <si>
    <t xml:space="preserve">TRANS </t>
  </si>
  <si>
    <t xml:space="preserve">6700AN0050520 </t>
  </si>
  <si>
    <t xml:space="preserve">6700RT6013C300 </t>
  </si>
  <si>
    <t xml:space="preserve">SCPCPS.M558.CGF </t>
  </si>
  <si>
    <t>10-20</t>
  </si>
  <si>
    <t>72-50</t>
  </si>
  <si>
    <t xml:space="preserve">B101 BASE </t>
  </si>
  <si>
    <t>72-30</t>
  </si>
  <si>
    <t>40-44</t>
  </si>
  <si>
    <t xml:space="preserve">4SA76-04-1 </t>
  </si>
  <si>
    <t>1M</t>
  </si>
  <si>
    <t xml:space="preserve">47700-GF </t>
  </si>
  <si>
    <t>40-60</t>
  </si>
  <si>
    <t xml:space="preserve">6610AN0050520 </t>
  </si>
  <si>
    <t>10-11</t>
  </si>
  <si>
    <t>91-00</t>
  </si>
  <si>
    <t>72-80</t>
  </si>
  <si>
    <t xml:space="preserve">ADSDIVLTCEDXIX </t>
  </si>
  <si>
    <t>72-10</t>
  </si>
  <si>
    <t xml:space="preserve">ITAX.DBCS.FINADMIN </t>
  </si>
  <si>
    <t>91-40</t>
  </si>
  <si>
    <t xml:space="preserve">4CA134-1 </t>
  </si>
  <si>
    <t xml:space="preserve">4CA134-2 </t>
  </si>
  <si>
    <t>4X</t>
  </si>
  <si>
    <t>91-30</t>
  </si>
  <si>
    <t>10-30</t>
  </si>
  <si>
    <t>10-40</t>
  </si>
  <si>
    <t>10-60</t>
  </si>
  <si>
    <t>10-21</t>
  </si>
  <si>
    <t>10-22</t>
  </si>
  <si>
    <t>10-23</t>
  </si>
  <si>
    <t>10-24</t>
  </si>
  <si>
    <t>10-90</t>
  </si>
  <si>
    <t>40-50</t>
  </si>
  <si>
    <t>OUTSIDE AGENCY</t>
  </si>
  <si>
    <t>M764</t>
  </si>
  <si>
    <t>M999</t>
  </si>
  <si>
    <t>M008</t>
  </si>
  <si>
    <t>M009</t>
  </si>
  <si>
    <t>M010</t>
  </si>
  <si>
    <t>M011</t>
  </si>
  <si>
    <t>M013</t>
  </si>
  <si>
    <t>M015</t>
  </si>
  <si>
    <t>M016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</si>
  <si>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</si>
  <si>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</si>
  <si>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</si>
  <si>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</si>
  <si>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</si>
  <si>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</si>
  <si>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</si>
  <si>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</si>
  <si>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</si>
  <si>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M030</t>
  </si>
  <si>
    <t>M031</t>
  </si>
  <si>
    <t>M035</t>
  </si>
  <si>
    <t>M037</t>
  </si>
  <si>
    <t>M038</t>
  </si>
  <si>
    <t>M040</t>
  </si>
  <si>
    <t>M044</t>
  </si>
  <si>
    <t>M045</t>
  </si>
  <si>
    <t>M046</t>
  </si>
  <si>
    <t>M049</t>
  </si>
  <si>
    <t>M051</t>
  </si>
  <si>
    <t>M053</t>
  </si>
  <si>
    <t>M070</t>
  </si>
  <si>
    <t>M071</t>
  </si>
  <si>
    <t>M075</t>
  </si>
  <si>
    <t>M085</t>
  </si>
  <si>
    <t>M090</t>
  </si>
  <si>
    <t>M092</t>
  </si>
  <si>
    <t>M093</t>
  </si>
  <si>
    <t>M101</t>
  </si>
  <si>
    <t>M110</t>
  </si>
  <si>
    <t>M121</t>
  </si>
  <si>
    <t>M122</t>
  </si>
  <si>
    <t>M127</t>
  </si>
  <si>
    <t>M134</t>
  </si>
  <si>
    <t>M142</t>
  </si>
  <si>
    <t>M143</t>
  </si>
  <si>
    <t>M150</t>
  </si>
  <si>
    <t>M161</t>
  </si>
  <si>
    <t>M171</t>
  </si>
  <si>
    <t>M172</t>
  </si>
  <si>
    <t>M191</t>
  </si>
  <si>
    <t>M192</t>
  </si>
  <si>
    <t>M193</t>
  </si>
  <si>
    <t>M194</t>
  </si>
  <si>
    <t>M195</t>
  </si>
  <si>
    <t>M198</t>
  </si>
  <si>
    <t>M212</t>
  </si>
  <si>
    <t>M213</t>
  </si>
  <si>
    <t>M214</t>
  </si>
  <si>
    <t>M215</t>
  </si>
  <si>
    <t>M216</t>
  </si>
  <si>
    <t xml:space="preserve">CJ045.DOC.SUP.FEL.WEST </t>
  </si>
  <si>
    <t>M217</t>
  </si>
  <si>
    <t>M219</t>
  </si>
  <si>
    <t>M223</t>
  </si>
  <si>
    <t>M227</t>
  </si>
  <si>
    <t>M228</t>
  </si>
  <si>
    <t>M231</t>
  </si>
  <si>
    <t>M233</t>
  </si>
  <si>
    <t>M235</t>
  </si>
  <si>
    <t>M237</t>
  </si>
  <si>
    <t>M240</t>
  </si>
  <si>
    <t>M243</t>
  </si>
  <si>
    <t>M246</t>
  </si>
  <si>
    <t>M247</t>
  </si>
  <si>
    <t>M248</t>
  </si>
  <si>
    <t>M249</t>
  </si>
  <si>
    <t>M250</t>
  </si>
  <si>
    <t>M257</t>
  </si>
  <si>
    <t>M270</t>
  </si>
  <si>
    <t>M280</t>
  </si>
  <si>
    <t>M285</t>
  </si>
  <si>
    <t>M286</t>
  </si>
  <si>
    <t>M290</t>
  </si>
  <si>
    <t>M291</t>
  </si>
  <si>
    <t>M295</t>
  </si>
  <si>
    <t>M302</t>
  </si>
  <si>
    <t>M309</t>
  </si>
  <si>
    <t>M310</t>
  </si>
  <si>
    <t>M316</t>
  </si>
  <si>
    <t>M320</t>
  </si>
  <si>
    <t>M322</t>
  </si>
  <si>
    <t>M323</t>
  </si>
  <si>
    <t>M324</t>
  </si>
  <si>
    <t>M325</t>
  </si>
  <si>
    <t>M350</t>
  </si>
  <si>
    <t>M381</t>
  </si>
  <si>
    <t>M395</t>
  </si>
  <si>
    <t>M401</t>
  </si>
  <si>
    <t>M430</t>
  </si>
  <si>
    <t>M445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</si>
  <si>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</si>
  <si>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</si>
  <si>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</si>
  <si>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</si>
  <si>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</si>
  <si>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</si>
  <si>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</si>
  <si>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</si>
  <si>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</si>
  <si>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</si>
  <si>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</si>
  <si>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M465</t>
  </si>
  <si>
    <t>M466</t>
  </si>
  <si>
    <t>M472</t>
  </si>
  <si>
    <t>M478</t>
  </si>
  <si>
    <t>M479</t>
  </si>
  <si>
    <t>M481</t>
  </si>
  <si>
    <t>M485</t>
  </si>
  <si>
    <t>M490</t>
  </si>
  <si>
    <t>M492</t>
  </si>
  <si>
    <t>M494</t>
  </si>
  <si>
    <t>M500</t>
  </si>
  <si>
    <t>M506</t>
  </si>
  <si>
    <t>M522</t>
  </si>
  <si>
    <t>M533</t>
  </si>
  <si>
    <t>M538</t>
  </si>
  <si>
    <t>M539</t>
  </si>
  <si>
    <t>M540</t>
  </si>
  <si>
    <t>M558</t>
  </si>
  <si>
    <t>M560</t>
  </si>
  <si>
    <t>M564</t>
  </si>
  <si>
    <t>M570</t>
  </si>
  <si>
    <t>M571</t>
  </si>
  <si>
    <t>M601</t>
  </si>
  <si>
    <t>M611</t>
  </si>
  <si>
    <t>M621</t>
  </si>
  <si>
    <t>M624</t>
  </si>
  <si>
    <t>M630</t>
  </si>
  <si>
    <t>M631</t>
  </si>
  <si>
    <t>M632</t>
  </si>
  <si>
    <t>M634</t>
  </si>
  <si>
    <t>M636</t>
  </si>
  <si>
    <t>M641</t>
  </si>
  <si>
    <t>M643</t>
  </si>
  <si>
    <t>M645</t>
  </si>
  <si>
    <t>M655</t>
  </si>
  <si>
    <t>M661</t>
  </si>
  <si>
    <t>M668</t>
  </si>
  <si>
    <t>M671</t>
  </si>
  <si>
    <t>M674</t>
  </si>
  <si>
    <t>M690</t>
  </si>
  <si>
    <t>M700</t>
  </si>
  <si>
    <t>M703</t>
  </si>
  <si>
    <t>M714</t>
  </si>
  <si>
    <t>M717</t>
  </si>
  <si>
    <t>M722</t>
  </si>
  <si>
    <t>M727</t>
  </si>
  <si>
    <t>M732</t>
  </si>
  <si>
    <t>M734</t>
  </si>
  <si>
    <t>M735</t>
  </si>
  <si>
    <t>M736</t>
  </si>
  <si>
    <t>M739</t>
  </si>
  <si>
    <t>M741</t>
  </si>
  <si>
    <t>M743</t>
  </si>
  <si>
    <t>M744</t>
  </si>
  <si>
    <t>M745</t>
  </si>
  <si>
    <t>M746</t>
  </si>
  <si>
    <t>M747</t>
  </si>
  <si>
    <t>M748</t>
  </si>
  <si>
    <t>M749</t>
  </si>
  <si>
    <t>M750</t>
  </si>
  <si>
    <t>M756</t>
  </si>
  <si>
    <t>M757</t>
  </si>
  <si>
    <t>M758</t>
  </si>
  <si>
    <t>M763</t>
  </si>
  <si>
    <t>M766</t>
  </si>
  <si>
    <t>M769</t>
  </si>
  <si>
    <t>M772</t>
  </si>
  <si>
    <t>M774</t>
  </si>
  <si>
    <t>M777</t>
  </si>
  <si>
    <t>M778</t>
  </si>
  <si>
    <t>M782</t>
  </si>
  <si>
    <t>M786</t>
  </si>
  <si>
    <t>M793</t>
  </si>
  <si>
    <t>M804</t>
  </si>
  <si>
    <t>M811</t>
  </si>
  <si>
    <t>M813</t>
  </si>
  <si>
    <t>M814</t>
  </si>
  <si>
    <t>M853</t>
  </si>
  <si>
    <t>M854</t>
  </si>
  <si>
    <t>M861</t>
  </si>
  <si>
    <t>M900</t>
  </si>
  <si>
    <t>M902</t>
  </si>
  <si>
    <t>M903</t>
  </si>
  <si>
    <t>M904</t>
  </si>
  <si>
    <t>M913</t>
  </si>
  <si>
    <t>M915</t>
  </si>
  <si>
    <t>M918</t>
  </si>
  <si>
    <t>M920</t>
  </si>
  <si>
    <t>M923</t>
  </si>
  <si>
    <t>M924</t>
  </si>
  <si>
    <t>M925</t>
  </si>
  <si>
    <t>M927</t>
  </si>
  <si>
    <t>M935</t>
  </si>
  <si>
    <t>M937</t>
  </si>
  <si>
    <t>M951</t>
  </si>
  <si>
    <t>M952</t>
  </si>
  <si>
    <t>M975</t>
  </si>
  <si>
    <t>SCPCESRR.WXREB.PD</t>
  </si>
  <si>
    <t>LPSCC-Ops</t>
  </si>
  <si>
    <t>4SA01</t>
  </si>
  <si>
    <t>CHSBS.FIN.LA</t>
  </si>
  <si>
    <t>MA SA DM XIX</t>
  </si>
  <si>
    <t>MA SA QM CGF</t>
  </si>
  <si>
    <t>CHSDO.IND1000</t>
  </si>
  <si>
    <t>ADSDIVADM201XIX</t>
  </si>
  <si>
    <t>ADSDIVAPSXIX</t>
  </si>
  <si>
    <t>ADSDIVLTCMCXIX</t>
  </si>
  <si>
    <t>ADSDIVLTCWDXIX</t>
  </si>
  <si>
    <t>ADSDIVLTCNNEDXIX</t>
  </si>
  <si>
    <t>ADSDIVLTCSEDXIX</t>
  </si>
  <si>
    <t>ADSDIVAHXIX</t>
  </si>
  <si>
    <t>CJ045.DOC.SUP.FEL.CI</t>
  </si>
  <si>
    <t>CJ045.DOC.SUP.SUPRT.LC</t>
  </si>
  <si>
    <t>43550-GF</t>
  </si>
  <si>
    <t>4CA35-1</t>
  </si>
  <si>
    <t>TRANS</t>
  </si>
  <si>
    <t>6700AN0050520</t>
  </si>
  <si>
    <t>B101 Base</t>
  </si>
  <si>
    <t>6610AN0050520</t>
  </si>
  <si>
    <t>ADSDIVLTCEDXIX</t>
  </si>
  <si>
    <t>DA SED.66</t>
  </si>
  <si>
    <t>CCFC.ADMIN.32082</t>
  </si>
  <si>
    <t>SCPSS.CGF</t>
  </si>
  <si>
    <t>ARRA ADMIN</t>
  </si>
  <si>
    <t>DD10 ADULTS 48</t>
  </si>
  <si>
    <t>LIB</t>
  </si>
  <si>
    <t>CJ056.FCS.1516</t>
  </si>
  <si>
    <t>CJ054.ENHANCEDBENCH</t>
  </si>
  <si>
    <t>4SA92-1</t>
  </si>
  <si>
    <t>4CA134-2</t>
  </si>
  <si>
    <t>4CA32-GF</t>
  </si>
  <si>
    <t>6710RT1015D300</t>
  </si>
  <si>
    <t>4FA61-01-1</t>
  </si>
  <si>
    <t>Grand Total</t>
  </si>
  <si>
    <t>M008 Total</t>
  </si>
  <si>
    <t>M009 Total</t>
  </si>
  <si>
    <t>M010 Total</t>
  </si>
  <si>
    <t>M011 Total</t>
  </si>
  <si>
    <t>M013 Total</t>
  </si>
  <si>
    <t>M015 Total</t>
  </si>
  <si>
    <t>M016 Total</t>
  </si>
  <si>
    <t>M018 Total</t>
  </si>
  <si>
    <t>M019 Total</t>
  </si>
  <si>
    <t>M020 Total</t>
  </si>
  <si>
    <t>M021 Total</t>
  </si>
  <si>
    <t>M022 Total</t>
  </si>
  <si>
    <t>M023 Total</t>
  </si>
  <si>
    <t>M024 Total</t>
  </si>
  <si>
    <t>M025 Total</t>
  </si>
  <si>
    <t>M026 Total</t>
  </si>
  <si>
    <t>M030 Total</t>
  </si>
  <si>
    <t>M031 Total</t>
  </si>
  <si>
    <t>M035 Total</t>
  </si>
  <si>
    <t>M037 Total</t>
  </si>
  <si>
    <t>M038 Total</t>
  </si>
  <si>
    <t>M040 Total</t>
  </si>
  <si>
    <t>M044 Total</t>
  </si>
  <si>
    <t>M045 Total</t>
  </si>
  <si>
    <t>M046 Total</t>
  </si>
  <si>
    <t>M049 Total</t>
  </si>
  <si>
    <t>M051 Total</t>
  </si>
  <si>
    <t>M053 Total</t>
  </si>
  <si>
    <t>M070 Total</t>
  </si>
  <si>
    <t>M071 Total</t>
  </si>
  <si>
    <t>M072 Total</t>
  </si>
  <si>
    <t>M075 Total</t>
  </si>
  <si>
    <t>M082 Total</t>
  </si>
  <si>
    <t>M085 Total</t>
  </si>
  <si>
    <t>M090 Total</t>
  </si>
  <si>
    <t>M092 Total</t>
  </si>
  <si>
    <t>M093 Total</t>
  </si>
  <si>
    <t>M101 Total</t>
  </si>
  <si>
    <t>M102 Total</t>
  </si>
  <si>
    <t>M110 Total</t>
  </si>
  <si>
    <t>M121 Total</t>
  </si>
  <si>
    <t>M122 Total</t>
  </si>
  <si>
    <t>M127 Total</t>
  </si>
  <si>
    <t>M130 Total</t>
  </si>
  <si>
    <t>M134 Total</t>
  </si>
  <si>
    <t>M142 Total</t>
  </si>
  <si>
    <t>M143 Total</t>
  </si>
  <si>
    <t>M150 Total</t>
  </si>
  <si>
    <t>M161 Total</t>
  </si>
  <si>
    <t>M171 Total</t>
  </si>
  <si>
    <t>M172 Total</t>
  </si>
  <si>
    <t>M191 Total</t>
  </si>
  <si>
    <t>M192 Total</t>
  </si>
  <si>
    <t>M193 Total</t>
  </si>
  <si>
    <t>M194 Total</t>
  </si>
  <si>
    <t>M195 Total</t>
  </si>
  <si>
    <t>M198 Total</t>
  </si>
  <si>
    <t>M212 Total</t>
  </si>
  <si>
    <t>M213 Total</t>
  </si>
  <si>
    <t>M214 Total</t>
  </si>
  <si>
    <t>M215 Total</t>
  </si>
  <si>
    <t>M216 Total</t>
  </si>
  <si>
    <t>M217 Total</t>
  </si>
  <si>
    <t>M219 Total</t>
  </si>
  <si>
    <t>M223 Total</t>
  </si>
  <si>
    <t>M227 Total</t>
  </si>
  <si>
    <t>M228 Total</t>
  </si>
  <si>
    <t>M230 Total</t>
  </si>
  <si>
    <t>M231 Total</t>
  </si>
  <si>
    <t>M233 Total</t>
  </si>
  <si>
    <t>M235 Total</t>
  </si>
  <si>
    <t>M237 Total</t>
  </si>
  <si>
    <t>M239 Total</t>
  </si>
  <si>
    <t>M240 Total</t>
  </si>
  <si>
    <t>M242 Total</t>
  </si>
  <si>
    <t>M243 Total</t>
  </si>
  <si>
    <t>M244 Total</t>
  </si>
  <si>
    <t>M245 Total</t>
  </si>
  <si>
    <t>M246 Total</t>
  </si>
  <si>
    <t>M247 Total</t>
  </si>
  <si>
    <t>M248 Total</t>
  </si>
  <si>
    <t>M249 Total</t>
  </si>
  <si>
    <t>M250 Total</t>
  </si>
  <si>
    <t>M257 Total</t>
  </si>
  <si>
    <t>M270 Total</t>
  </si>
  <si>
    <t>M275 Total</t>
  </si>
  <si>
    <t>M280 Total</t>
  </si>
  <si>
    <t>M285 Total</t>
  </si>
  <si>
    <t>M286 Total</t>
  </si>
  <si>
    <t>M290 Total</t>
  </si>
  <si>
    <t>M291 Total</t>
  </si>
  <si>
    <t>M295 Total</t>
  </si>
  <si>
    <t>M302 Total</t>
  </si>
  <si>
    <t>M309 Total</t>
  </si>
  <si>
    <t>M310 Total</t>
  </si>
  <si>
    <t>M314 Total</t>
  </si>
  <si>
    <t>M315 Total</t>
  </si>
  <si>
    <t>M316 Total</t>
  </si>
  <si>
    <t>M317 Total</t>
  </si>
  <si>
    <t>M320 Total</t>
  </si>
  <si>
    <t>M321 Total</t>
  </si>
  <si>
    <t>M322 Total</t>
  </si>
  <si>
    <t>M323 Total</t>
  </si>
  <si>
    <t>M324 Total</t>
  </si>
  <si>
    <t>M325 Total</t>
  </si>
  <si>
    <t>M326 Total</t>
  </si>
  <si>
    <t>M350 Total</t>
  </si>
  <si>
    <t>M381 Total</t>
  </si>
  <si>
    <t>M395 Total</t>
  </si>
  <si>
    <t>M401 Total</t>
  </si>
  <si>
    <t>M403 Total</t>
  </si>
  <si>
    <t>M411 Total</t>
  </si>
  <si>
    <t>M430 Total</t>
  </si>
  <si>
    <t>M445 Total</t>
  </si>
  <si>
    <t>M451 Total</t>
  </si>
  <si>
    <t>M452 Total</t>
  </si>
  <si>
    <t>M453 Total</t>
  </si>
  <si>
    <t>M454 Total</t>
  </si>
  <si>
    <t>M455 Total</t>
  </si>
  <si>
    <t>M456 Total</t>
  </si>
  <si>
    <t>M457 Total</t>
  </si>
  <si>
    <t>M458 Total</t>
  </si>
  <si>
    <t>M459 Total</t>
  </si>
  <si>
    <t>M460 Total</t>
  </si>
  <si>
    <t>M461 Total</t>
  </si>
  <si>
    <t>M465 Total</t>
  </si>
  <si>
    <t>M466 Total</t>
  </si>
  <si>
    <t>M472 Total</t>
  </si>
  <si>
    <t>M478 Total</t>
  </si>
  <si>
    <t>M479 Total</t>
  </si>
  <si>
    <t>M481 Total</t>
  </si>
  <si>
    <t>M482 Total</t>
  </si>
  <si>
    <t>M485 Total</t>
  </si>
  <si>
    <t>M490 Total</t>
  </si>
  <si>
    <t>M492 Total</t>
  </si>
  <si>
    <t>M494 Total</t>
  </si>
  <si>
    <t>M500 Total</t>
  </si>
  <si>
    <t>M506 Total</t>
  </si>
  <si>
    <t>M507 Total</t>
  </si>
  <si>
    <t>M522 Total</t>
  </si>
  <si>
    <t>M533 Total</t>
  </si>
  <si>
    <t>M538 Total</t>
  </si>
  <si>
    <t>M539 Total</t>
  </si>
  <si>
    <t>M540 Total</t>
  </si>
  <si>
    <t>M558 Total</t>
  </si>
  <si>
    <t>M560 Total</t>
  </si>
  <si>
    <t>M561 Total</t>
  </si>
  <si>
    <t>M564 Total</t>
  </si>
  <si>
    <t>M570 Total</t>
  </si>
  <si>
    <t>M571 Total</t>
  </si>
  <si>
    <t>M593 Total</t>
  </si>
  <si>
    <t>M601 Total</t>
  </si>
  <si>
    <t>M611 Total</t>
  </si>
  <si>
    <t>M612 Total</t>
  </si>
  <si>
    <t>M615 Total</t>
  </si>
  <si>
    <t>M621 Total</t>
  </si>
  <si>
    <t>M624 Total</t>
  </si>
  <si>
    <t>M630 Total</t>
  </si>
  <si>
    <t>M631 Total</t>
  </si>
  <si>
    <t>M632 Total</t>
  </si>
  <si>
    <t>M634 Total</t>
  </si>
  <si>
    <t>M636 Total</t>
  </si>
  <si>
    <t>M641 Total</t>
  </si>
  <si>
    <t>M643 Total</t>
  </si>
  <si>
    <t>M645 Total</t>
  </si>
  <si>
    <t>M655 Total</t>
  </si>
  <si>
    <t>M661 Total</t>
  </si>
  <si>
    <t>M668 Total</t>
  </si>
  <si>
    <t>M671 Total</t>
  </si>
  <si>
    <t>M674 Total</t>
  </si>
  <si>
    <t>M690 Total</t>
  </si>
  <si>
    <t>M700 Total</t>
  </si>
  <si>
    <t>M703 Total</t>
  </si>
  <si>
    <t>M714 Total</t>
  </si>
  <si>
    <t>M717 Total</t>
  </si>
  <si>
    <t>M722 Total</t>
  </si>
  <si>
    <t>M727 Total</t>
  </si>
  <si>
    <t>M732 Total</t>
  </si>
  <si>
    <t>M734 Total</t>
  </si>
  <si>
    <t>M735 Total</t>
  </si>
  <si>
    <t>M736 Total</t>
  </si>
  <si>
    <t>M739 Total</t>
  </si>
  <si>
    <t>M740 Total</t>
  </si>
  <si>
    <t>M741 Total</t>
  </si>
  <si>
    <t>M743 Total</t>
  </si>
  <si>
    <t>M744 Total</t>
  </si>
  <si>
    <t>M745 Total</t>
  </si>
  <si>
    <t>M746 Total</t>
  </si>
  <si>
    <t>M747 Total</t>
  </si>
  <si>
    <t>M748 Total</t>
  </si>
  <si>
    <t>M749 Total</t>
  </si>
  <si>
    <t>M750 Total</t>
  </si>
  <si>
    <t>M753 Total</t>
  </si>
  <si>
    <t>M754 Total</t>
  </si>
  <si>
    <t>M756 Total</t>
  </si>
  <si>
    <t>M757 Total</t>
  </si>
  <si>
    <t>M758 Total</t>
  </si>
  <si>
    <t>M763 Total</t>
  </si>
  <si>
    <t>M764 Total</t>
  </si>
  <si>
    <t>M766 Total</t>
  </si>
  <si>
    <t>M769 Total</t>
  </si>
  <si>
    <t>M772 Total</t>
  </si>
  <si>
    <t>M774 Total</t>
  </si>
  <si>
    <t>M777 Total</t>
  </si>
  <si>
    <t>M778 Total</t>
  </si>
  <si>
    <t>M782 Total</t>
  </si>
  <si>
    <t>M786 Total</t>
  </si>
  <si>
    <t>M793 Total</t>
  </si>
  <si>
    <t>M804 Total</t>
  </si>
  <si>
    <t>M811 Total</t>
  </si>
  <si>
    <t>M813 Total</t>
  </si>
  <si>
    <t>M814 Total</t>
  </si>
  <si>
    <t>M835 Total</t>
  </si>
  <si>
    <t>M847 Total</t>
  </si>
  <si>
    <t>M852 Total</t>
  </si>
  <si>
    <t>M853 Total</t>
  </si>
  <si>
    <t>M854 Total</t>
  </si>
  <si>
    <t>M861 Total</t>
  </si>
  <si>
    <t>M882 Total</t>
  </si>
  <si>
    <t>M900 Total</t>
  </si>
  <si>
    <t>M901 Total</t>
  </si>
  <si>
    <t>M902 Total</t>
  </si>
  <si>
    <t>M903 Total</t>
  </si>
  <si>
    <t>M904 Total</t>
  </si>
  <si>
    <t>M913 Total</t>
  </si>
  <si>
    <t>M915 Total</t>
  </si>
  <si>
    <t>M918 Total</t>
  </si>
  <si>
    <t>M919 Total</t>
  </si>
  <si>
    <t>M920 Total</t>
  </si>
  <si>
    <t>M921 Total</t>
  </si>
  <si>
    <t>M922 Total</t>
  </si>
  <si>
    <t>M923 Total</t>
  </si>
  <si>
    <t>M924 Total</t>
  </si>
  <si>
    <t>M925 Total</t>
  </si>
  <si>
    <t>M926 Total</t>
  </si>
  <si>
    <t>M927 Total</t>
  </si>
  <si>
    <t>M928 Total</t>
  </si>
  <si>
    <t>M929 Total</t>
  </si>
  <si>
    <t>M935 Total</t>
  </si>
  <si>
    <t>M937 Total</t>
  </si>
  <si>
    <t>M938 Total</t>
  </si>
  <si>
    <t>M951 Total</t>
  </si>
  <si>
    <t>M952 Total</t>
  </si>
  <si>
    <t>M975 Total</t>
  </si>
  <si>
    <t>M999 Total</t>
  </si>
  <si>
    <t>DA Total</t>
  </si>
  <si>
    <t>DCA Total</t>
  </si>
  <si>
    <t>DCHS Total</t>
  </si>
  <si>
    <t>DCJ Total</t>
  </si>
  <si>
    <t>DCM Total</t>
  </si>
  <si>
    <t>DCS Total</t>
  </si>
  <si>
    <t>DOH Total</t>
  </si>
  <si>
    <t>LIB Total</t>
  </si>
  <si>
    <t>MCSO Total</t>
  </si>
  <si>
    <t>NONDEPT Total</t>
  </si>
  <si>
    <t>M393</t>
  </si>
  <si>
    <t>M531</t>
  </si>
  <si>
    <t>M014</t>
  </si>
  <si>
    <t>M128</t>
  </si>
  <si>
    <t>M220</t>
  </si>
  <si>
    <t>M232</t>
  </si>
  <si>
    <t>M416</t>
  </si>
  <si>
    <t>M705</t>
  </si>
  <si>
    <t>M765</t>
  </si>
  <si>
    <t>M791</t>
  </si>
  <si>
    <t>M014 Total</t>
  </si>
  <si>
    <t>M128 Total</t>
  </si>
  <si>
    <t>M220 Total</t>
  </si>
  <si>
    <t>M232 Total</t>
  </si>
  <si>
    <t>M393 Total</t>
  </si>
  <si>
    <t>M416 Total</t>
  </si>
  <si>
    <t>M531 Total</t>
  </si>
  <si>
    <t>M705 Total</t>
  </si>
  <si>
    <t>M765 Total</t>
  </si>
  <si>
    <t>M791 Total</t>
  </si>
  <si>
    <t>PIECES</t>
  </si>
  <si>
    <t>NDPT</t>
  </si>
  <si>
    <t>Outside Agencies</t>
  </si>
  <si>
    <t># stop points</t>
  </si>
  <si>
    <t>Distribution</t>
  </si>
  <si>
    <t>Records</t>
  </si>
  <si>
    <t>Cntrl Strs</t>
  </si>
  <si>
    <t>Subtotal</t>
  </si>
  <si>
    <t>GRAND TOTAL</t>
  </si>
  <si>
    <t>PIECE</t>
  </si>
  <si>
    <t>SERVICE</t>
  </si>
  <si>
    <t xml:space="preserve">STOP </t>
  </si>
  <si>
    <t>INDIRECT</t>
  </si>
  <si>
    <t xml:space="preserve">DEPT </t>
  </si>
  <si>
    <t>ADJUSTED</t>
  </si>
  <si>
    <t>DEPARTMENT</t>
  </si>
  <si>
    <t>CHARGES</t>
  </si>
  <si>
    <t>COST</t>
  </si>
  <si>
    <t>CHARGE</t>
  </si>
  <si>
    <t>W/INDIRECT</t>
  </si>
  <si>
    <t>ADJ.BUDGETS</t>
  </si>
  <si>
    <t>TOTALS</t>
  </si>
  <si>
    <t>FY05</t>
  </si>
  <si>
    <t>DSCP</t>
  </si>
  <si>
    <t>FY06</t>
  </si>
  <si>
    <t>FY07</t>
  </si>
  <si>
    <t>FY08</t>
  </si>
  <si>
    <t>DBCS</t>
  </si>
  <si>
    <t>NON DEPT</t>
  </si>
  <si>
    <t xml:space="preserve">Total </t>
  </si>
  <si>
    <t>FY 2009-2010 DISTRIBUTION SERVICES</t>
  </si>
  <si>
    <t>INTERNAL SERVICE REIMBURSEMENT PROJECTIONS</t>
  </si>
  <si>
    <t>NCTY</t>
  </si>
  <si>
    <t>CareOregon</t>
  </si>
  <si>
    <t>FY 2008-2009 DISTRIBUTION SERVICES</t>
  </si>
  <si>
    <t>FY08 to FY09</t>
  </si>
  <si>
    <t>FY07 Rate</t>
  </si>
  <si>
    <t>FY08 Rate</t>
  </si>
  <si>
    <t>FY09 Rate</t>
  </si>
  <si>
    <t>Rate Diff</t>
  </si>
  <si>
    <t>DEPT BUDGET</t>
  </si>
  <si>
    <t>ADOPTED</t>
  </si>
  <si>
    <t>ESTIMATED</t>
  </si>
  <si>
    <t>ADJUSTMENT</t>
  </si>
  <si>
    <t>BUDGET</t>
  </si>
  <si>
    <t>care oregon</t>
  </si>
  <si>
    <t># points</t>
  </si>
  <si>
    <t>Records/Materiel Mgmt</t>
  </si>
  <si>
    <t>Total w/ Rec &amp; MM</t>
  </si>
  <si>
    <t>Total Points including Records and Material Management</t>
  </si>
  <si>
    <t>FY 2007-2008 DISTRIBUTION SERVICES</t>
  </si>
  <si>
    <t>ND</t>
  </si>
  <si>
    <t>OA</t>
  </si>
  <si>
    <t>Records/Material Management</t>
  </si>
  <si>
    <t>Total w/Records and M Management</t>
  </si>
  <si>
    <t>FY 2006-2007 DISTRIBUTION SERVICES</t>
  </si>
  <si>
    <t>DHS</t>
  </si>
  <si>
    <t>OSCP</t>
  </si>
  <si>
    <t>FY 2005-2006 DISTRIBUTION SERVICES</t>
  </si>
  <si>
    <t>FY06 Rate</t>
  </si>
  <si>
    <t>FY 2004-2005 DISTRIBUTION SERVICES</t>
  </si>
  <si>
    <t>FY05 Rate Change - Stops to 2170 annual rate</t>
  </si>
  <si>
    <t>No Change</t>
  </si>
  <si>
    <t>No detail -  records/stores pulled out of budget.</t>
  </si>
  <si>
    <t>No detail for Distr.</t>
  </si>
  <si>
    <t xml:space="preserve">These figures still need to be </t>
  </si>
  <si>
    <t>updated to final adopted budget</t>
  </si>
  <si>
    <t>FY 2012-2013 DISTRIBUTION SERVICES</t>
  </si>
  <si>
    <t>PERMIT</t>
  </si>
  <si>
    <t>SCPCES.CGF</t>
  </si>
  <si>
    <t>CAPS/BRM</t>
  </si>
  <si>
    <t>ITAX.DBCS.FINADMIN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</si>
</sst>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_)"/>
    <numFmt numFmtId="166" formatCode="&quot;$&quot;#,##0.00000_);[Red]\(&quot;$&quot;#,##0.00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%"/>
    <numFmt numFmtId="172" formatCode="&quot;$&quot;#,##0.0_);[Red]\(&quot;$&quot;#,##0.0\)"/>
    <numFmt numFmtId="173" formatCode="_(* #,##0.0_);_(* \(#,##0.0\);_(* &quot;-&quot;??_);_(@_)"/>
    <numFmt numFmtId="174" formatCode="_(* #,##0_);_(* \(#,##0\);_(* &quot;-&quot;??_);_(@_)"/>
    <numFmt numFmtId="175" formatCode="&quot;$&quot;#,##0"/>
    <numFmt numFmtId="176" formatCode="&quot;$&quot;#,##0.00"/>
    <numFmt numFmtId="177" formatCode="0.00_);[Red]\(0.00\)"/>
    <numFmt numFmtId="178" formatCode="&quot;$&quot;#,##0.00000_);\(&quot;$&quot;#,##0.00000\)"/>
  </numFmts>
  <fonts count="38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Courier"/>
      <family val="3"/>
    </font>
    <font>
      <b/>
      <sz val="10"/>
      <color indexed="8"/>
      <name val="Courier"/>
      <family val="3"/>
    </font>
    <font>
      <b/>
      <sz val="12"/>
      <name val="Courier New"/>
      <family val="3"/>
    </font>
    <font>
      <sz val="12"/>
      <name val="Courier New"/>
      <family val="3"/>
    </font>
    <font>
      <sz val="10"/>
      <color indexed="10"/>
      <name val="Courier"/>
      <family val="3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7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8" fontId="1" fillId="0" borderId="0" xfId="61" applyNumberFormat="1" applyFont="1" applyFill="1" applyBorder="1">
      <alignment/>
      <protection/>
    </xf>
    <xf numFmtId="0" fontId="1" fillId="0" borderId="0" xfId="0" applyFont="1" applyAlignment="1">
      <alignment/>
    </xf>
    <xf numFmtId="8" fontId="2" fillId="0" borderId="10" xfId="61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57" applyFont="1" applyFill="1" applyAlignment="1">
      <alignment horizontal="left"/>
      <protection/>
    </xf>
    <xf numFmtId="8" fontId="1" fillId="0" borderId="0" xfId="57" applyNumberFormat="1" applyFont="1" applyFill="1">
      <alignment/>
      <protection/>
    </xf>
    <xf numFmtId="38" fontId="1" fillId="0" borderId="0" xfId="57" applyNumberFormat="1" applyFont="1" applyFill="1">
      <alignment/>
      <protection/>
    </xf>
    <xf numFmtId="8" fontId="1" fillId="0" borderId="0" xfId="64" applyNumberFormat="1" applyFont="1" applyFill="1">
      <alignment/>
      <protection/>
    </xf>
    <xf numFmtId="38" fontId="1" fillId="0" borderId="0" xfId="64" applyNumberFormat="1" applyFont="1" applyFill="1">
      <alignment/>
      <protection/>
    </xf>
    <xf numFmtId="0" fontId="1" fillId="0" borderId="0" xfId="62" applyFont="1" applyFill="1" applyBorder="1" applyAlignment="1" applyProtection="1">
      <alignment horizontal="left"/>
      <protection/>
    </xf>
    <xf numFmtId="165" fontId="1" fillId="0" borderId="0" xfId="62" applyNumberFormat="1" applyFont="1" applyFill="1" applyBorder="1" applyProtection="1">
      <alignment/>
      <protection locked="0"/>
    </xf>
    <xf numFmtId="40" fontId="1" fillId="0" borderId="0" xfId="62" applyNumberFormat="1" applyFont="1" applyFill="1" applyBorder="1" applyAlignment="1" applyProtection="1">
      <alignment horizontal="left"/>
      <protection/>
    </xf>
    <xf numFmtId="40" fontId="1" fillId="0" borderId="0" xfId="0" applyNumberFormat="1" applyFont="1" applyFill="1" applyAlignment="1">
      <alignment/>
    </xf>
    <xf numFmtId="8" fontId="2" fillId="0" borderId="0" xfId="57" applyNumberFormat="1" applyFont="1" applyFill="1">
      <alignment/>
      <protection/>
    </xf>
    <xf numFmtId="0" fontId="1" fillId="0" borderId="0" xfId="58" applyFont="1" applyFill="1" applyBorder="1" applyAlignment="1">
      <alignment horizontal="left"/>
      <protection/>
    </xf>
    <xf numFmtId="0" fontId="1" fillId="0" borderId="0" xfId="62" applyFont="1" applyFill="1" applyBorder="1" applyAlignment="1">
      <alignment horizontal="left"/>
      <protection/>
    </xf>
    <xf numFmtId="49" fontId="1" fillId="0" borderId="0" xfId="0" applyNumberFormat="1" applyFont="1" applyFill="1" applyAlignment="1">
      <alignment/>
    </xf>
    <xf numFmtId="49" fontId="1" fillId="0" borderId="0" xfId="62" applyNumberFormat="1" applyFont="1" applyFill="1" applyBorder="1" applyAlignment="1" applyProtection="1">
      <alignment horizontal="left"/>
      <protection/>
    </xf>
    <xf numFmtId="0" fontId="27" fillId="0" borderId="0" xfId="60">
      <alignment vertical="top"/>
      <protection/>
    </xf>
    <xf numFmtId="0" fontId="1" fillId="0" borderId="0" xfId="63">
      <alignment/>
      <protection/>
    </xf>
    <xf numFmtId="0" fontId="28" fillId="0" borderId="0" xfId="60" applyFont="1">
      <alignment vertical="top"/>
      <protection/>
    </xf>
    <xf numFmtId="0" fontId="28" fillId="0" borderId="0" xfId="60" applyFont="1" applyAlignment="1">
      <alignment horizontal="center" vertical="top"/>
      <protection/>
    </xf>
    <xf numFmtId="8" fontId="27" fillId="0" borderId="0" xfId="60" applyNumberFormat="1">
      <alignment vertical="top"/>
      <protection/>
    </xf>
    <xf numFmtId="0" fontId="27" fillId="0" borderId="0" xfId="60" applyFont="1">
      <alignment vertical="top"/>
      <protection/>
    </xf>
    <xf numFmtId="6" fontId="27" fillId="0" borderId="0" xfId="60" applyNumberFormat="1">
      <alignment vertical="top"/>
      <protection/>
    </xf>
    <xf numFmtId="49" fontId="1" fillId="0" borderId="0" xfId="61" applyNumberFormat="1" applyFont="1" applyFill="1" applyBorder="1">
      <alignment/>
      <protection/>
    </xf>
    <xf numFmtId="49" fontId="1" fillId="0" borderId="0" xfId="61" applyNumberFormat="1" applyFont="1" applyFill="1" applyBorder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horizontal="left"/>
      <protection/>
    </xf>
    <xf numFmtId="8" fontId="2" fillId="0" borderId="0" xfId="61" applyNumberFormat="1" applyFont="1" applyFill="1" applyBorder="1" quotePrefix="1">
      <alignment/>
      <protection/>
    </xf>
    <xf numFmtId="8" fontId="2" fillId="0" borderId="0" xfId="61" applyNumberFormat="1" applyFont="1" applyFill="1" applyBorder="1">
      <alignment/>
      <protection/>
    </xf>
    <xf numFmtId="2" fontId="1" fillId="0" borderId="0" xfId="61" applyNumberFormat="1" applyFont="1" applyFill="1" applyBorder="1">
      <alignment/>
      <protection/>
    </xf>
    <xf numFmtId="0" fontId="1" fillId="0" borderId="0" xfId="61" applyFont="1" applyFill="1" applyBorder="1">
      <alignment/>
      <protection/>
    </xf>
    <xf numFmtId="40" fontId="1" fillId="0" borderId="0" xfId="61" applyNumberFormat="1" applyFont="1" applyFill="1" applyBorder="1">
      <alignment/>
      <protection/>
    </xf>
    <xf numFmtId="3" fontId="1" fillId="0" borderId="0" xfId="61" applyNumberFormat="1" applyFont="1" applyFill="1" applyBorder="1">
      <alignment/>
      <protection/>
    </xf>
    <xf numFmtId="0" fontId="1" fillId="0" borderId="0" xfId="0" applyFont="1" applyFill="1" applyAlignment="1">
      <alignment/>
    </xf>
    <xf numFmtId="8" fontId="2" fillId="0" borderId="0" xfId="61" applyNumberFormat="1" applyFont="1" applyFill="1" applyBorder="1" applyAlignment="1">
      <alignment horizontal="right"/>
      <protection/>
    </xf>
    <xf numFmtId="8" fontId="2" fillId="0" borderId="0" xfId="61" applyNumberFormat="1" applyFont="1" applyFill="1" applyBorder="1" applyAlignment="1">
      <alignment horizontal="left"/>
      <protection/>
    </xf>
    <xf numFmtId="40" fontId="2" fillId="0" borderId="0" xfId="61" applyNumberFormat="1" applyFont="1" applyFill="1" applyBorder="1" applyAlignment="1">
      <alignment horizontal="right"/>
      <protection/>
    </xf>
    <xf numFmtId="17" fontId="2" fillId="0" borderId="0" xfId="61" applyNumberFormat="1" applyFont="1" applyFill="1" applyBorder="1">
      <alignment/>
      <protection/>
    </xf>
    <xf numFmtId="49" fontId="2" fillId="0" borderId="10" xfId="61" applyNumberFormat="1" applyFont="1" applyFill="1" applyBorder="1" applyAlignment="1">
      <alignment wrapText="1"/>
      <protection/>
    </xf>
    <xf numFmtId="49" fontId="2" fillId="0" borderId="10" xfId="61" applyNumberFormat="1" applyFont="1" applyFill="1" applyBorder="1" applyAlignment="1">
      <alignment horizontal="left" wrapText="1"/>
      <protection/>
    </xf>
    <xf numFmtId="0" fontId="2" fillId="0" borderId="10" xfId="61" applyFont="1" applyFill="1" applyBorder="1" applyAlignment="1">
      <alignment horizontal="left" wrapText="1"/>
      <protection/>
    </xf>
    <xf numFmtId="38" fontId="2" fillId="0" borderId="10" xfId="61" applyNumberFormat="1" applyFont="1" applyFill="1" applyBorder="1" applyAlignment="1">
      <alignment wrapText="1"/>
      <protection/>
    </xf>
    <xf numFmtId="2" fontId="2" fillId="0" borderId="10" xfId="61" applyNumberFormat="1" applyFont="1" applyFill="1" applyBorder="1" applyAlignment="1">
      <alignment wrapText="1"/>
      <protection/>
    </xf>
    <xf numFmtId="40" fontId="2" fillId="0" borderId="10" xfId="61" applyNumberFormat="1" applyFont="1" applyFill="1" applyBorder="1" applyAlignment="1">
      <alignment wrapText="1"/>
      <protection/>
    </xf>
    <xf numFmtId="3" fontId="2" fillId="0" borderId="10" xfId="61" applyNumberFormat="1" applyFont="1" applyFill="1" applyBorder="1" applyAlignment="1">
      <alignment wrapText="1"/>
      <protection/>
    </xf>
    <xf numFmtId="0" fontId="2" fillId="0" borderId="10" xfId="61" applyFont="1" applyFill="1" applyBorder="1" applyAlignment="1">
      <alignment wrapText="1"/>
      <protection/>
    </xf>
    <xf numFmtId="0" fontId="1" fillId="0" borderId="0" xfId="0" applyNumberFormat="1" applyFont="1" applyFill="1" applyAlignment="1">
      <alignment horizontal="left"/>
    </xf>
    <xf numFmtId="8" fontId="1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8" fontId="1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8" fontId="0" fillId="0" borderId="0" xfId="0" applyNumberFormat="1" applyFill="1" applyAlignment="1">
      <alignment/>
    </xf>
    <xf numFmtId="0" fontId="1" fillId="0" borderId="0" xfId="63" applyFont="1">
      <alignment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4" fontId="29" fillId="0" borderId="0" xfId="68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10" fontId="2" fillId="0" borderId="11" xfId="68" applyNumberFormat="1" applyFont="1" applyBorder="1" applyAlignment="1">
      <alignment/>
    </xf>
    <xf numFmtId="10" fontId="2" fillId="0" borderId="11" xfId="68" applyNumberFormat="1" applyFont="1" applyBorder="1" applyAlignment="1">
      <alignment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0" fontId="2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62" applyFont="1" applyFill="1" applyBorder="1" applyAlignment="1" applyProtection="1">
      <alignment horizontal="left"/>
      <protection/>
    </xf>
    <xf numFmtId="49" fontId="2" fillId="0" borderId="0" xfId="62" applyNumberFormat="1" applyFont="1" applyFill="1" applyBorder="1" applyAlignment="1" applyProtection="1">
      <alignment horizontal="left"/>
      <protection/>
    </xf>
    <xf numFmtId="8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40" fontId="2" fillId="0" borderId="0" xfId="62" applyNumberFormat="1" applyFont="1" applyFill="1" applyBorder="1" applyAlignment="1" applyProtection="1">
      <alignment horizontal="left"/>
      <protection/>
    </xf>
    <xf numFmtId="165" fontId="2" fillId="0" borderId="0" xfId="62" applyNumberFormat="1" applyFont="1" applyFill="1" applyBorder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65">
      <alignment/>
      <protection/>
    </xf>
    <xf numFmtId="0" fontId="30" fillId="0" borderId="0" xfId="59" applyFont="1" applyAlignment="1">
      <alignment/>
      <protection/>
    </xf>
    <xf numFmtId="0" fontId="2" fillId="0" borderId="0" xfId="65" applyFont="1" applyBorder="1" applyAlignment="1">
      <alignment horizontal="left"/>
      <protection/>
    </xf>
    <xf numFmtId="0" fontId="0" fillId="0" borderId="0" xfId="65" applyFont="1">
      <alignment/>
      <protection/>
    </xf>
    <xf numFmtId="0" fontId="2" fillId="0" borderId="0" xfId="65" applyFont="1" applyBorder="1" applyAlignment="1">
      <alignment horizontal="right"/>
      <protection/>
    </xf>
    <xf numFmtId="0" fontId="2" fillId="0" borderId="0" xfId="65" applyFont="1" applyBorder="1" applyAlignment="1">
      <alignment horizontal="center"/>
      <protection/>
    </xf>
    <xf numFmtId="8" fontId="2" fillId="0" borderId="0" xfId="65" applyNumberFormat="1" applyFont="1" applyBorder="1" quotePrefix="1">
      <alignment/>
      <protection/>
    </xf>
    <xf numFmtId="8" fontId="2" fillId="0" borderId="0" xfId="65" applyNumberFormat="1" applyFont="1" applyBorder="1" applyAlignment="1">
      <alignment horizontal="left"/>
      <protection/>
    </xf>
    <xf numFmtId="8" fontId="2" fillId="0" borderId="0" xfId="65" applyNumberFormat="1" applyFont="1" applyBorder="1">
      <alignment/>
      <protection/>
    </xf>
    <xf numFmtId="0" fontId="1" fillId="0" borderId="0" xfId="65" applyFont="1" applyBorder="1">
      <alignment/>
      <protection/>
    </xf>
    <xf numFmtId="38" fontId="1" fillId="0" borderId="0" xfId="65" applyNumberFormat="1" applyFont="1" applyBorder="1">
      <alignment/>
      <protection/>
    </xf>
    <xf numFmtId="8" fontId="1" fillId="0" borderId="0" xfId="65" applyNumberFormat="1" applyFont="1" applyFill="1" applyBorder="1">
      <alignment/>
      <protection/>
    </xf>
    <xf numFmtId="40" fontId="2" fillId="0" borderId="0" xfId="65" applyNumberFormat="1" applyFont="1" applyBorder="1" applyAlignment="1">
      <alignment horizontal="right"/>
      <protection/>
    </xf>
    <xf numFmtId="0" fontId="2" fillId="0" borderId="0" xfId="65" applyFont="1" applyBorder="1">
      <alignment/>
      <protection/>
    </xf>
    <xf numFmtId="8" fontId="2" fillId="0" borderId="0" xfId="65" applyNumberFormat="1" applyFont="1" applyBorder="1" applyAlignment="1">
      <alignment horizontal="right"/>
      <protection/>
    </xf>
    <xf numFmtId="40" fontId="1" fillId="0" borderId="0" xfId="65" applyNumberFormat="1" applyFont="1" applyBorder="1">
      <alignment/>
      <protection/>
    </xf>
    <xf numFmtId="4" fontId="2" fillId="0" borderId="0" xfId="65" applyNumberFormat="1" applyFont="1" applyBorder="1" applyAlignment="1">
      <alignment horizontal="right"/>
      <protection/>
    </xf>
    <xf numFmtId="0" fontId="30" fillId="0" borderId="12" xfId="65" applyNumberFormat="1" applyFont="1" applyBorder="1">
      <alignment/>
      <protection/>
    </xf>
    <xf numFmtId="8" fontId="30" fillId="0" borderId="12" xfId="65" applyNumberFormat="1" applyFont="1" applyBorder="1">
      <alignment/>
      <protection/>
    </xf>
    <xf numFmtId="38" fontId="30" fillId="0" borderId="12" xfId="65" applyNumberFormat="1" applyFont="1" applyBorder="1">
      <alignment/>
      <protection/>
    </xf>
    <xf numFmtId="8" fontId="30" fillId="0" borderId="12" xfId="65" applyNumberFormat="1" applyFont="1" applyBorder="1" applyAlignment="1">
      <alignment wrapText="1"/>
      <protection/>
    </xf>
    <xf numFmtId="3" fontId="30" fillId="0" borderId="12" xfId="65" applyNumberFormat="1" applyFont="1" applyBorder="1" applyAlignment="1">
      <alignment wrapText="1"/>
      <protection/>
    </xf>
    <xf numFmtId="0" fontId="30" fillId="0" borderId="12" xfId="65" applyFont="1" applyBorder="1">
      <alignment/>
      <protection/>
    </xf>
    <xf numFmtId="0" fontId="30" fillId="0" borderId="0" xfId="65" applyFont="1">
      <alignment/>
      <protection/>
    </xf>
    <xf numFmtId="8" fontId="0" fillId="0" borderId="0" xfId="65" applyNumberFormat="1">
      <alignment/>
      <protection/>
    </xf>
    <xf numFmtId="8" fontId="30" fillId="0" borderId="0" xfId="65" applyNumberFormat="1" applyFont="1">
      <alignment/>
      <protection/>
    </xf>
    <xf numFmtId="0" fontId="0" fillId="0" borderId="12" xfId="65" applyFont="1" applyBorder="1">
      <alignment/>
      <protection/>
    </xf>
    <xf numFmtId="8" fontId="0" fillId="0" borderId="12" xfId="65" applyNumberFormat="1" applyBorder="1">
      <alignment/>
      <protection/>
    </xf>
    <xf numFmtId="8" fontId="30" fillId="0" borderId="0" xfId="65" applyNumberFormat="1" applyFont="1" applyFill="1">
      <alignment/>
      <protection/>
    </xf>
    <xf numFmtId="38" fontId="30" fillId="0" borderId="0" xfId="65" applyNumberFormat="1" applyFont="1">
      <alignment/>
      <protection/>
    </xf>
    <xf numFmtId="43" fontId="0" fillId="0" borderId="0" xfId="42" applyAlignment="1">
      <alignment/>
    </xf>
    <xf numFmtId="38" fontId="0" fillId="0" borderId="0" xfId="65" applyNumberFormat="1">
      <alignment/>
      <protection/>
    </xf>
    <xf numFmtId="38" fontId="0" fillId="0" borderId="12" xfId="65" applyNumberFormat="1" applyBorder="1">
      <alignment/>
      <protection/>
    </xf>
    <xf numFmtId="0" fontId="30" fillId="0" borderId="13" xfId="65" applyFont="1" applyBorder="1">
      <alignment/>
      <protection/>
    </xf>
    <xf numFmtId="8" fontId="30" fillId="0" borderId="13" xfId="65" applyNumberFormat="1" applyFont="1" applyBorder="1">
      <alignment/>
      <protection/>
    </xf>
    <xf numFmtId="38" fontId="30" fillId="0" borderId="13" xfId="65" applyNumberFormat="1" applyFont="1" applyBorder="1">
      <alignment/>
      <protection/>
    </xf>
    <xf numFmtId="0" fontId="31" fillId="0" borderId="14" xfId="59" applyFont="1" applyBorder="1">
      <alignment/>
      <protection/>
    </xf>
    <xf numFmtId="0" fontId="32" fillId="0" borderId="14" xfId="59" applyFont="1" applyBorder="1">
      <alignment/>
      <protection/>
    </xf>
    <xf numFmtId="0" fontId="32" fillId="0" borderId="14" xfId="59" applyFont="1" applyBorder="1" applyAlignment="1">
      <alignment horizontal="center"/>
      <protection/>
    </xf>
    <xf numFmtId="7" fontId="32" fillId="0" borderId="14" xfId="59" applyNumberFormat="1" applyFont="1" applyBorder="1" applyAlignment="1">
      <alignment horizontal="center"/>
      <protection/>
    </xf>
    <xf numFmtId="0" fontId="22" fillId="0" borderId="0" xfId="59">
      <alignment/>
      <protection/>
    </xf>
    <xf numFmtId="0" fontId="32" fillId="0" borderId="12" xfId="59" applyFont="1" applyBorder="1" applyAlignment="1" applyProtection="1">
      <alignment horizontal="left"/>
      <protection/>
    </xf>
    <xf numFmtId="0" fontId="32" fillId="0" borderId="12" xfId="59" applyFont="1" applyBorder="1" applyAlignment="1" applyProtection="1">
      <alignment horizontal="center"/>
      <protection/>
    </xf>
    <xf numFmtId="0" fontId="32" fillId="0" borderId="12" xfId="59" applyFont="1" applyBorder="1" applyAlignment="1">
      <alignment horizontal="center"/>
      <protection/>
    </xf>
    <xf numFmtId="7" fontId="32" fillId="0" borderId="12" xfId="59" applyNumberFormat="1" applyFont="1" applyBorder="1" applyAlignment="1" applyProtection="1">
      <alignment horizontal="center"/>
      <protection/>
    </xf>
    <xf numFmtId="0" fontId="32" fillId="0" borderId="0" xfId="59" applyFont="1">
      <alignment/>
      <protection/>
    </xf>
    <xf numFmtId="0" fontId="22" fillId="0" borderId="0" xfId="59" applyFont="1">
      <alignment/>
      <protection/>
    </xf>
    <xf numFmtId="3" fontId="11" fillId="0" borderId="0" xfId="59" applyNumberFormat="1" applyFont="1" applyProtection="1">
      <alignment/>
      <protection locked="0"/>
    </xf>
    <xf numFmtId="175" fontId="11" fillId="0" borderId="0" xfId="59" applyNumberFormat="1" applyFont="1" applyProtection="1">
      <alignment/>
      <protection locked="0"/>
    </xf>
    <xf numFmtId="175" fontId="22" fillId="0" borderId="0" xfId="59" applyNumberFormat="1">
      <alignment/>
      <protection/>
    </xf>
    <xf numFmtId="0" fontId="32" fillId="0" borderId="0" xfId="59" applyFont="1" applyBorder="1">
      <alignment/>
      <protection/>
    </xf>
    <xf numFmtId="0" fontId="33" fillId="0" borderId="0" xfId="59" applyFont="1" applyAlignment="1" applyProtection="1">
      <alignment horizontal="left"/>
      <protection/>
    </xf>
    <xf numFmtId="0" fontId="32" fillId="0" borderId="0" xfId="59" applyFont="1" applyAlignment="1" applyProtection="1">
      <alignment horizontal="left"/>
      <protection/>
    </xf>
    <xf numFmtId="0" fontId="32" fillId="0" borderId="0" xfId="59" applyFont="1">
      <alignment/>
      <protection/>
    </xf>
    <xf numFmtId="3" fontId="28" fillId="0" borderId="0" xfId="59" applyNumberFormat="1" applyFont="1" applyProtection="1">
      <alignment/>
      <protection locked="0"/>
    </xf>
    <xf numFmtId="175" fontId="28" fillId="0" borderId="0" xfId="59" applyNumberFormat="1" applyFont="1" applyProtection="1">
      <alignment/>
      <protection locked="0"/>
    </xf>
    <xf numFmtId="4" fontId="22" fillId="0" borderId="0" xfId="59" applyNumberFormat="1">
      <alignment/>
      <protection/>
    </xf>
    <xf numFmtId="43" fontId="22" fillId="0" borderId="0" xfId="59" applyNumberFormat="1">
      <alignment/>
      <protection/>
    </xf>
    <xf numFmtId="176" fontId="22" fillId="0" borderId="0" xfId="59" applyNumberFormat="1">
      <alignment/>
      <protection/>
    </xf>
    <xf numFmtId="0" fontId="22" fillId="0" borderId="0" xfId="65" applyFont="1">
      <alignment/>
      <protection/>
    </xf>
    <xf numFmtId="8" fontId="32" fillId="0" borderId="0" xfId="65" applyNumberFormat="1" applyFont="1">
      <alignment/>
      <protection/>
    </xf>
    <xf numFmtId="8" fontId="32" fillId="0" borderId="0" xfId="65" applyNumberFormat="1" applyFont="1" applyAlignment="1">
      <alignment horizontal="right"/>
      <protection/>
    </xf>
    <xf numFmtId="40" fontId="32" fillId="0" borderId="0" xfId="65" applyNumberFormat="1" applyFont="1" applyAlignment="1">
      <alignment horizontal="right"/>
      <protection/>
    </xf>
    <xf numFmtId="177" fontId="32" fillId="0" borderId="0" xfId="65" applyNumberFormat="1" applyFont="1" applyAlignment="1">
      <alignment horizontal="right"/>
      <protection/>
    </xf>
    <xf numFmtId="3" fontId="22" fillId="0" borderId="0" xfId="65" applyNumberFormat="1" applyFont="1">
      <alignment/>
      <protection/>
    </xf>
    <xf numFmtId="8" fontId="22" fillId="0" borderId="0" xfId="65" applyNumberFormat="1" applyFont="1">
      <alignment/>
      <protection/>
    </xf>
    <xf numFmtId="0" fontId="32" fillId="0" borderId="12" xfId="65" applyNumberFormat="1" applyFont="1" applyBorder="1">
      <alignment/>
      <protection/>
    </xf>
    <xf numFmtId="8" fontId="32" fillId="0" borderId="12" xfId="65" applyNumberFormat="1" applyFont="1" applyBorder="1">
      <alignment/>
      <protection/>
    </xf>
    <xf numFmtId="38" fontId="32" fillId="0" borderId="12" xfId="65" applyNumberFormat="1" applyFont="1" applyBorder="1">
      <alignment/>
      <protection/>
    </xf>
    <xf numFmtId="8" fontId="32" fillId="0" borderId="12" xfId="65" applyNumberFormat="1" applyFont="1" applyBorder="1" applyAlignment="1">
      <alignment wrapText="1"/>
      <protection/>
    </xf>
    <xf numFmtId="3" fontId="32" fillId="0" borderId="12" xfId="65" applyNumberFormat="1" applyFont="1" applyBorder="1" applyAlignment="1">
      <alignment wrapText="1"/>
      <protection/>
    </xf>
    <xf numFmtId="0" fontId="32" fillId="0" borderId="12" xfId="65" applyFont="1" applyBorder="1">
      <alignment/>
      <protection/>
    </xf>
    <xf numFmtId="0" fontId="32" fillId="0" borderId="0" xfId="65" applyFont="1">
      <alignment/>
      <protection/>
    </xf>
    <xf numFmtId="0" fontId="22" fillId="0" borderId="12" xfId="65" applyFont="1" applyBorder="1">
      <alignment/>
      <protection/>
    </xf>
    <xf numFmtId="8" fontId="22" fillId="0" borderId="12" xfId="65" applyNumberFormat="1" applyFont="1" applyBorder="1">
      <alignment/>
      <protection/>
    </xf>
    <xf numFmtId="3" fontId="22" fillId="0" borderId="12" xfId="65" applyNumberFormat="1" applyFont="1" applyBorder="1">
      <alignment/>
      <protection/>
    </xf>
    <xf numFmtId="8" fontId="32" fillId="0" borderId="0" xfId="65" applyNumberFormat="1" applyFont="1" applyFill="1">
      <alignment/>
      <protection/>
    </xf>
    <xf numFmtId="38" fontId="32" fillId="0" borderId="0" xfId="65" applyNumberFormat="1" applyFont="1">
      <alignment/>
      <protection/>
    </xf>
    <xf numFmtId="0" fontId="32" fillId="0" borderId="13" xfId="65" applyFont="1" applyBorder="1">
      <alignment/>
      <protection/>
    </xf>
    <xf numFmtId="8" fontId="32" fillId="0" borderId="13" xfId="65" applyNumberFormat="1" applyFont="1" applyBorder="1">
      <alignment/>
      <protection/>
    </xf>
    <xf numFmtId="38" fontId="32" fillId="0" borderId="13" xfId="65" applyNumberFormat="1" applyFont="1" applyBorder="1">
      <alignment/>
      <protection/>
    </xf>
    <xf numFmtId="8" fontId="32" fillId="0" borderId="15" xfId="65" applyNumberFormat="1" applyFont="1" applyBorder="1">
      <alignment/>
      <protection/>
    </xf>
    <xf numFmtId="0" fontId="34" fillId="0" borderId="0" xfId="65" applyFont="1" applyBorder="1">
      <alignment/>
      <protection/>
    </xf>
    <xf numFmtId="8" fontId="34" fillId="0" borderId="0" xfId="65" applyNumberFormat="1" applyFont="1" applyBorder="1">
      <alignment/>
      <protection/>
    </xf>
    <xf numFmtId="38" fontId="34" fillId="0" borderId="0" xfId="65" applyNumberFormat="1" applyFont="1" applyBorder="1">
      <alignment/>
      <protection/>
    </xf>
    <xf numFmtId="0" fontId="35" fillId="0" borderId="0" xfId="65" applyFont="1">
      <alignment/>
      <protection/>
    </xf>
    <xf numFmtId="0" fontId="22" fillId="0" borderId="0" xfId="59" applyFont="1" applyAlignment="1">
      <alignment horizontal="center"/>
      <protection/>
    </xf>
    <xf numFmtId="7" fontId="22" fillId="0" borderId="0" xfId="59" applyNumberFormat="1">
      <alignment/>
      <protection/>
    </xf>
    <xf numFmtId="0" fontId="22" fillId="0" borderId="0" xfId="59" applyBorder="1">
      <alignment/>
      <protection/>
    </xf>
    <xf numFmtId="0" fontId="36" fillId="0" borderId="0" xfId="59" applyFont="1">
      <alignment/>
      <protection/>
    </xf>
    <xf numFmtId="8" fontId="1" fillId="0" borderId="0" xfId="44" applyNumberFormat="1" applyFont="1" applyFill="1" applyAlignment="1">
      <alignment horizontal="center"/>
    </xf>
    <xf numFmtId="171" fontId="22" fillId="0" borderId="0" xfId="59" applyNumberFormat="1">
      <alignment/>
      <protection/>
    </xf>
    <xf numFmtId="9" fontId="22" fillId="0" borderId="0" xfId="59" applyNumberFormat="1">
      <alignment/>
      <protection/>
    </xf>
    <xf numFmtId="10" fontId="22" fillId="0" borderId="0" xfId="59" applyNumberFormat="1">
      <alignment/>
      <protection/>
    </xf>
    <xf numFmtId="7" fontId="32" fillId="0" borderId="0" xfId="59" applyNumberFormat="1" applyFont="1" applyFill="1" applyBorder="1" applyAlignment="1">
      <alignment horizontal="center"/>
      <protection/>
    </xf>
    <xf numFmtId="7" fontId="32" fillId="0" borderId="0" xfId="59" applyNumberFormat="1" applyFont="1" applyBorder="1" applyAlignment="1">
      <alignment horizontal="center"/>
      <protection/>
    </xf>
    <xf numFmtId="7" fontId="32" fillId="0" borderId="0" xfId="59" applyNumberFormat="1" applyFont="1" applyFill="1" applyBorder="1" applyAlignment="1" applyProtection="1">
      <alignment horizontal="center"/>
      <protection/>
    </xf>
    <xf numFmtId="7" fontId="32" fillId="0" borderId="0" xfId="59" applyNumberFormat="1" applyFont="1" applyBorder="1" applyAlignment="1" applyProtection="1">
      <alignment horizontal="center"/>
      <protection/>
    </xf>
    <xf numFmtId="37" fontId="22" fillId="0" borderId="0" xfId="59" applyNumberFormat="1">
      <alignment/>
      <protection/>
    </xf>
    <xf numFmtId="7" fontId="22" fillId="0" borderId="0" xfId="59" applyNumberFormat="1" applyFill="1">
      <alignment/>
      <protection/>
    </xf>
    <xf numFmtId="5" fontId="22" fillId="0" borderId="0" xfId="59" applyNumberFormat="1">
      <alignment/>
      <protection/>
    </xf>
    <xf numFmtId="5" fontId="22" fillId="0" borderId="0" xfId="59" applyNumberFormat="1" applyFont="1">
      <alignment/>
      <protection/>
    </xf>
    <xf numFmtId="5" fontId="22" fillId="22" borderId="0" xfId="59" applyNumberFormat="1" applyFill="1">
      <alignment/>
      <protection/>
    </xf>
    <xf numFmtId="39" fontId="22" fillId="0" borderId="0" xfId="59" applyNumberFormat="1">
      <alignment/>
      <protection/>
    </xf>
    <xf numFmtId="7" fontId="22" fillId="0" borderId="0" xfId="59" applyNumberFormat="1" applyFill="1" applyBorder="1">
      <alignment/>
      <protection/>
    </xf>
    <xf numFmtId="0" fontId="22" fillId="0" borderId="0" xfId="59" applyFill="1" applyBorder="1">
      <alignment/>
      <protection/>
    </xf>
    <xf numFmtId="7" fontId="22" fillId="0" borderId="0" xfId="59" applyNumberFormat="1" applyFont="1" applyFill="1" applyBorder="1">
      <alignment/>
      <protection/>
    </xf>
    <xf numFmtId="2" fontId="22" fillId="0" borderId="0" xfId="59" applyNumberFormat="1" applyFill="1" applyBorder="1">
      <alignment/>
      <protection/>
    </xf>
    <xf numFmtId="37" fontId="22" fillId="0" borderId="0" xfId="59" applyNumberFormat="1" applyFill="1">
      <alignment/>
      <protection/>
    </xf>
    <xf numFmtId="7" fontId="22" fillId="0" borderId="0" xfId="59" applyNumberFormat="1" applyBorder="1">
      <alignment/>
      <protection/>
    </xf>
    <xf numFmtId="5" fontId="22" fillId="0" borderId="0" xfId="59" applyNumberFormat="1" applyFont="1" applyFill="1">
      <alignment/>
      <protection/>
    </xf>
    <xf numFmtId="37" fontId="22" fillId="0" borderId="10" xfId="59" applyNumberFormat="1" applyBorder="1">
      <alignment/>
      <protection/>
    </xf>
    <xf numFmtId="7" fontId="22" fillId="0" borderId="10" xfId="59" applyNumberFormat="1" applyBorder="1">
      <alignment/>
      <protection/>
    </xf>
    <xf numFmtId="5" fontId="22" fillId="0" borderId="10" xfId="59" applyNumberFormat="1" applyBorder="1">
      <alignment/>
      <protection/>
    </xf>
    <xf numFmtId="39" fontId="22" fillId="0" borderId="0" xfId="59" applyNumberFormat="1" applyBorder="1">
      <alignment/>
      <protection/>
    </xf>
    <xf numFmtId="37" fontId="22" fillId="0" borderId="14" xfId="59" applyNumberFormat="1" applyBorder="1">
      <alignment/>
      <protection/>
    </xf>
    <xf numFmtId="7" fontId="22" fillId="0" borderId="14" xfId="59" applyNumberFormat="1" applyBorder="1">
      <alignment/>
      <protection/>
    </xf>
    <xf numFmtId="5" fontId="22" fillId="0" borderId="14" xfId="59" applyNumberFormat="1" applyBorder="1">
      <alignment/>
      <protection/>
    </xf>
    <xf numFmtId="39" fontId="22" fillId="0" borderId="14" xfId="59" applyNumberFormat="1" applyBorder="1">
      <alignment/>
      <protection/>
    </xf>
    <xf numFmtId="176" fontId="22" fillId="0" borderId="0" xfId="59" applyNumberFormat="1" applyBorder="1">
      <alignment/>
      <protection/>
    </xf>
    <xf numFmtId="178" fontId="22" fillId="0" borderId="0" xfId="59" applyNumberFormat="1">
      <alignment/>
      <protection/>
    </xf>
    <xf numFmtId="0" fontId="22" fillId="0" borderId="0" xfId="59" applyAlignment="1">
      <alignment horizontal="right"/>
      <protection/>
    </xf>
    <xf numFmtId="3" fontId="22" fillId="0" borderId="0" xfId="59" applyNumberFormat="1">
      <alignment/>
      <protection/>
    </xf>
    <xf numFmtId="5" fontId="22" fillId="0" borderId="0" xfId="59" applyNumberFormat="1" applyFill="1">
      <alignment/>
      <protection/>
    </xf>
    <xf numFmtId="7" fontId="22" fillId="0" borderId="0" xfId="59" applyNumberFormat="1" applyFont="1">
      <alignment/>
      <protection/>
    </xf>
    <xf numFmtId="44" fontId="22" fillId="0" borderId="0" xfId="44" applyFont="1" applyAlignment="1">
      <alignment/>
    </xf>
    <xf numFmtId="44" fontId="22" fillId="0" borderId="0" xfId="44" applyFont="1" applyFill="1" applyAlignment="1">
      <alignment/>
    </xf>
    <xf numFmtId="44" fontId="22" fillId="0" borderId="10" xfId="44" applyFont="1" applyBorder="1" applyAlignment="1">
      <alignment/>
    </xf>
    <xf numFmtId="4" fontId="22" fillId="0" borderId="0" xfId="59" applyNumberFormat="1" applyFill="1">
      <alignment/>
      <protection/>
    </xf>
    <xf numFmtId="4" fontId="22" fillId="0" borderId="10" xfId="59" applyNumberFormat="1" applyBorder="1">
      <alignment/>
      <protection/>
    </xf>
    <xf numFmtId="164" fontId="29" fillId="0" borderId="0" xfId="68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0" fillId="0" borderId="0" xfId="59" applyFont="1" applyAlignment="1">
      <alignment horizontal="center"/>
      <protection/>
    </xf>
    <xf numFmtId="7" fontId="22" fillId="0" borderId="0" xfId="59" applyNumberFormat="1" applyFont="1" applyAlignment="1">
      <alignment horizontal="left"/>
      <protection/>
    </xf>
    <xf numFmtId="0" fontId="22" fillId="0" borderId="0" xfId="59" applyFont="1" applyAlignment="1">
      <alignment horizontal="left"/>
      <protection/>
    </xf>
    <xf numFmtId="0" fontId="32" fillId="0" borderId="0" xfId="59" applyFont="1" applyAlignment="1">
      <alignment horizontal="left"/>
      <protection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8" fillId="0" borderId="0" xfId="60" applyFont="1" applyBorder="1" applyAlignment="1">
      <alignment horizontal="center" vertical="top"/>
      <protection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l" xfId="57"/>
    <cellStyle name="Normal_Book1" xfId="58"/>
    <cellStyle name="Normal_DBUD04 -1-21 Updated to Adopted" xfId="59"/>
    <cellStyle name="Normal_FY09 Distribution Service Rates for Depts 021408" xfId="60"/>
    <cellStyle name="Normal_FY10 Total (2)" xfId="61"/>
    <cellStyle name="Normal_FY11 Total" xfId="62"/>
    <cellStyle name="Normal_FY12 Dbud 120810" xfId="63"/>
    <cellStyle name="Normal_Sheet1" xfId="64"/>
    <cellStyle name="Normal_Sheet1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4"/>
  <sheetViews>
    <sheetView tabSelected="1" zoomScalePageLayoutView="0" workbookViewId="0" topLeftCell="G1">
      <selection activeCell="N16" sqref="N16"/>
    </sheetView>
  </sheetViews>
  <sheetFormatPr defaultColWidth="7.10546875" defaultRowHeight="15"/>
  <cols>
    <col min="1" max="1" width="18.6640625" style="22" customWidth="1"/>
    <col min="2" max="2" width="8.10546875" style="22" bestFit="1" customWidth="1"/>
    <col min="3" max="3" width="13.3359375" style="22" bestFit="1" customWidth="1"/>
    <col min="4" max="4" width="12.4453125" style="22" bestFit="1" customWidth="1"/>
    <col min="5" max="6" width="12.3359375" style="22" bestFit="1" customWidth="1"/>
    <col min="7" max="7" width="13.3359375" style="22" bestFit="1" customWidth="1"/>
    <col min="8" max="8" width="13.6640625" style="22" customWidth="1"/>
    <col min="9" max="9" width="12.5546875" style="22" customWidth="1"/>
    <col min="10" max="10" width="13.3359375" style="22" bestFit="1" customWidth="1"/>
    <col min="11" max="11" width="13.4453125" style="22" bestFit="1" customWidth="1"/>
    <col min="12" max="12" width="12.3359375" style="22" bestFit="1" customWidth="1"/>
    <col min="13" max="13" width="15.5546875" style="22" customWidth="1"/>
    <col min="14" max="14" width="12.88671875" style="22" bestFit="1" customWidth="1"/>
    <col min="15" max="15" width="45.6640625" style="22" bestFit="1" customWidth="1"/>
    <col min="16" max="16384" width="7.10546875" style="22" customWidth="1"/>
  </cols>
  <sheetData>
    <row r="1" spans="1:17" ht="15.75">
      <c r="A1" s="216" t="s">
        <v>857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84"/>
      <c r="N1" s="84"/>
      <c r="O1" s="84"/>
      <c r="P1" s="84"/>
      <c r="Q1" s="84"/>
    </row>
    <row r="2" spans="1:17" ht="15.75">
      <c r="A2" s="85"/>
      <c r="B2" s="85"/>
      <c r="C2" s="85"/>
      <c r="D2" s="86" t="s">
        <v>108</v>
      </c>
      <c r="E2" s="85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">
      <c r="A3" s="87"/>
      <c r="B3" s="88" t="s">
        <v>106</v>
      </c>
      <c r="C3" s="89" t="s">
        <v>107</v>
      </c>
      <c r="D3" s="90" t="s">
        <v>109</v>
      </c>
      <c r="E3" s="91">
        <v>0.1</v>
      </c>
      <c r="F3" s="92" t="s">
        <v>110</v>
      </c>
      <c r="G3" s="92" t="s">
        <v>111</v>
      </c>
      <c r="H3" s="92" t="s">
        <v>112</v>
      </c>
      <c r="I3" s="93"/>
      <c r="J3" s="87"/>
      <c r="K3" s="91" t="s">
        <v>113</v>
      </c>
      <c r="L3" s="87"/>
      <c r="M3" s="94"/>
      <c r="N3" s="93"/>
      <c r="O3" s="87"/>
      <c r="P3" s="95"/>
      <c r="Q3" s="93"/>
    </row>
    <row r="4" spans="1:17" ht="15">
      <c r="A4" s="87"/>
      <c r="B4" s="88" t="s">
        <v>114</v>
      </c>
      <c r="C4" s="89" t="s">
        <v>115</v>
      </c>
      <c r="D4" s="92" t="s">
        <v>116</v>
      </c>
      <c r="E4" s="91">
        <v>0.48</v>
      </c>
      <c r="F4" s="91">
        <v>15</v>
      </c>
      <c r="G4" s="91">
        <v>3135</v>
      </c>
      <c r="H4" s="91">
        <v>72</v>
      </c>
      <c r="I4" s="96"/>
      <c r="J4" s="87"/>
      <c r="K4" s="91">
        <v>0.01</v>
      </c>
      <c r="L4" s="87"/>
      <c r="M4" s="94"/>
      <c r="N4" s="92"/>
      <c r="O4" s="87"/>
      <c r="P4" s="95"/>
      <c r="Q4" s="93"/>
    </row>
    <row r="5" spans="1:17" ht="15">
      <c r="A5" s="97"/>
      <c r="B5" s="87"/>
      <c r="C5" s="214" t="s">
        <v>105</v>
      </c>
      <c r="D5" s="92" t="s">
        <v>117</v>
      </c>
      <c r="E5" s="91">
        <v>0.06</v>
      </c>
      <c r="F5" s="98"/>
      <c r="G5" s="91"/>
      <c r="H5" s="99"/>
      <c r="I5" s="96"/>
      <c r="J5" s="91"/>
      <c r="K5" s="100"/>
      <c r="L5" s="91"/>
      <c r="M5" s="94"/>
      <c r="N5" s="92"/>
      <c r="O5" s="92"/>
      <c r="P5" s="95"/>
      <c r="Q5" s="93"/>
    </row>
    <row r="6" spans="1:17" ht="48" thickBot="1">
      <c r="A6" s="101" t="s">
        <v>118</v>
      </c>
      <c r="B6" s="101"/>
      <c r="C6" s="102" t="s">
        <v>107</v>
      </c>
      <c r="D6" s="103" t="s">
        <v>790</v>
      </c>
      <c r="E6" s="102" t="s">
        <v>124</v>
      </c>
      <c r="F6" s="102" t="s">
        <v>110</v>
      </c>
      <c r="G6" s="104" t="s">
        <v>127</v>
      </c>
      <c r="H6" s="104" t="s">
        <v>129</v>
      </c>
      <c r="I6" s="105" t="s">
        <v>130</v>
      </c>
      <c r="J6" s="104" t="s">
        <v>131</v>
      </c>
      <c r="K6" s="104" t="s">
        <v>132</v>
      </c>
      <c r="L6" s="102" t="s">
        <v>133</v>
      </c>
      <c r="M6" s="106" t="s">
        <v>134</v>
      </c>
      <c r="N6" s="107"/>
      <c r="O6" s="107"/>
      <c r="P6" s="107"/>
      <c r="Q6" s="107"/>
    </row>
    <row r="7" spans="1:17" ht="15.75">
      <c r="A7" s="107" t="s">
        <v>210</v>
      </c>
      <c r="B7" s="87" t="s">
        <v>71</v>
      </c>
      <c r="C7" s="108">
        <v>55357.45050304999</v>
      </c>
      <c r="D7" s="115">
        <v>105505</v>
      </c>
      <c r="E7" s="108">
        <v>10523.94</v>
      </c>
      <c r="F7" s="108">
        <v>585</v>
      </c>
      <c r="G7" s="108">
        <v>59251.5</v>
      </c>
      <c r="H7" s="108">
        <v>2970</v>
      </c>
      <c r="I7" s="115">
        <v>0</v>
      </c>
      <c r="J7" s="108">
        <v>0</v>
      </c>
      <c r="K7" s="108">
        <v>0</v>
      </c>
      <c r="L7" s="108">
        <v>27.12</v>
      </c>
      <c r="M7" s="109">
        <f aca="true" t="shared" si="0" ref="M7:M17">C7+E7+F7+G7+H7+J7+K7+L7</f>
        <v>128715.01050304998</v>
      </c>
      <c r="N7" s="84"/>
      <c r="O7" s="84"/>
      <c r="P7" s="84"/>
      <c r="Q7" s="84"/>
    </row>
    <row r="8" spans="1:17" ht="15.75">
      <c r="A8" s="107" t="s">
        <v>135</v>
      </c>
      <c r="B8" s="87" t="s">
        <v>71</v>
      </c>
      <c r="C8" s="108">
        <v>571.0544877000002</v>
      </c>
      <c r="D8" s="115">
        <v>903</v>
      </c>
      <c r="E8" s="108">
        <v>101.12</v>
      </c>
      <c r="F8" s="108">
        <v>735</v>
      </c>
      <c r="G8" s="108">
        <v>13041.6</v>
      </c>
      <c r="H8" s="108">
        <v>12438</v>
      </c>
      <c r="I8" s="115">
        <v>0</v>
      </c>
      <c r="J8" s="108">
        <v>0</v>
      </c>
      <c r="K8" s="108">
        <v>0</v>
      </c>
      <c r="L8" s="108">
        <v>520.89</v>
      </c>
      <c r="M8" s="109">
        <f>C8+E8+F8+G8+H8+J8+K8+L8</f>
        <v>27407.6644877</v>
      </c>
      <c r="N8" s="84"/>
      <c r="O8" s="84"/>
      <c r="P8" s="84"/>
      <c r="Q8" s="84"/>
    </row>
    <row r="9" spans="1:17" ht="15.75">
      <c r="A9" s="107" t="s">
        <v>147</v>
      </c>
      <c r="B9" s="87" t="s">
        <v>71</v>
      </c>
      <c r="C9" s="108">
        <v>72005.04948130001</v>
      </c>
      <c r="D9" s="115">
        <v>137853</v>
      </c>
      <c r="E9" s="108">
        <v>17138.3</v>
      </c>
      <c r="F9" s="108">
        <v>3585</v>
      </c>
      <c r="G9" s="108">
        <v>30566.25</v>
      </c>
      <c r="H9" s="108">
        <v>3582</v>
      </c>
      <c r="I9" s="115">
        <v>500</v>
      </c>
      <c r="J9" s="108">
        <v>2325.82</v>
      </c>
      <c r="K9" s="108">
        <v>5</v>
      </c>
      <c r="L9" s="108">
        <v>385.68</v>
      </c>
      <c r="M9" s="109">
        <f t="shared" si="0"/>
        <v>129593.09948130001</v>
      </c>
      <c r="N9" s="84"/>
      <c r="O9" s="84"/>
      <c r="P9" s="84"/>
      <c r="Q9" s="84"/>
    </row>
    <row r="10" spans="1:17" ht="15.75">
      <c r="A10" s="107" t="s">
        <v>177</v>
      </c>
      <c r="B10" s="87" t="s">
        <v>71</v>
      </c>
      <c r="C10" s="108">
        <v>39894.80524630004</v>
      </c>
      <c r="D10" s="115">
        <v>106730</v>
      </c>
      <c r="E10" s="108">
        <v>10573.48</v>
      </c>
      <c r="F10" s="108">
        <v>3405</v>
      </c>
      <c r="G10" s="108">
        <v>63595.983</v>
      </c>
      <c r="H10" s="108">
        <v>2844</v>
      </c>
      <c r="I10" s="115">
        <v>82734</v>
      </c>
      <c r="J10" s="108">
        <v>6945.02</v>
      </c>
      <c r="K10" s="108">
        <v>827.34</v>
      </c>
      <c r="L10" s="108">
        <v>121.52</v>
      </c>
      <c r="M10" s="109">
        <f t="shared" si="0"/>
        <v>128207.14824630006</v>
      </c>
      <c r="N10" s="84"/>
      <c r="O10" s="84"/>
      <c r="P10" s="84"/>
      <c r="Q10" s="84"/>
    </row>
    <row r="11" spans="1:17" ht="15.75">
      <c r="A11" s="107" t="s">
        <v>229</v>
      </c>
      <c r="B11" s="87" t="s">
        <v>71</v>
      </c>
      <c r="C11" s="108">
        <v>238383.91385799996</v>
      </c>
      <c r="D11" s="115">
        <v>164775</v>
      </c>
      <c r="E11" s="108">
        <v>24329.08</v>
      </c>
      <c r="F11" s="108">
        <v>3405</v>
      </c>
      <c r="G11" s="108">
        <v>55982.94899999999</v>
      </c>
      <c r="H11" s="108">
        <v>1422</v>
      </c>
      <c r="I11" s="115">
        <v>33753</v>
      </c>
      <c r="J11" s="108">
        <v>26267.38</v>
      </c>
      <c r="K11" s="108">
        <v>337.53</v>
      </c>
      <c r="L11" s="108">
        <v>179.35</v>
      </c>
      <c r="M11" s="109">
        <f t="shared" si="0"/>
        <v>350307.20285799995</v>
      </c>
      <c r="N11" s="84"/>
      <c r="O11" s="84"/>
      <c r="P11" s="84"/>
      <c r="Q11" s="84"/>
    </row>
    <row r="12" spans="1:17" ht="15.75">
      <c r="A12" s="107" t="s">
        <v>172</v>
      </c>
      <c r="B12" s="87" t="s">
        <v>71</v>
      </c>
      <c r="C12" s="108">
        <v>71607.52948490002</v>
      </c>
      <c r="D12" s="115">
        <v>89455</v>
      </c>
      <c r="E12" s="108">
        <v>7936.66</v>
      </c>
      <c r="F12" s="108">
        <v>1455</v>
      </c>
      <c r="G12" s="108">
        <v>21945</v>
      </c>
      <c r="H12" s="108">
        <v>1062</v>
      </c>
      <c r="I12" s="115">
        <v>0</v>
      </c>
      <c r="J12" s="108">
        <v>0</v>
      </c>
      <c r="K12" s="108">
        <v>0</v>
      </c>
      <c r="L12" s="108">
        <v>174.26</v>
      </c>
      <c r="M12" s="109">
        <f t="shared" si="0"/>
        <v>104180.44948490002</v>
      </c>
      <c r="N12" s="84"/>
      <c r="O12" s="84"/>
      <c r="P12" s="84"/>
      <c r="Q12" s="84"/>
    </row>
    <row r="13" spans="1:17" ht="15.75">
      <c r="A13" s="107" t="s">
        <v>506</v>
      </c>
      <c r="B13" s="87" t="s">
        <v>71</v>
      </c>
      <c r="C13" s="108">
        <v>0</v>
      </c>
      <c r="D13" s="115">
        <v>0</v>
      </c>
      <c r="E13" s="108">
        <v>0</v>
      </c>
      <c r="F13" s="108">
        <v>0</v>
      </c>
      <c r="G13" s="108">
        <v>6270</v>
      </c>
      <c r="H13" s="108">
        <v>324</v>
      </c>
      <c r="I13" s="115">
        <v>0</v>
      </c>
      <c r="J13" s="108">
        <v>0</v>
      </c>
      <c r="K13" s="108">
        <v>0</v>
      </c>
      <c r="L13" s="108">
        <v>0</v>
      </c>
      <c r="M13" s="109">
        <f t="shared" si="0"/>
        <v>6594</v>
      </c>
      <c r="N13" s="84"/>
      <c r="O13" s="84"/>
      <c r="P13" s="84"/>
      <c r="Q13" s="84"/>
    </row>
    <row r="14" spans="1:17" ht="15.75">
      <c r="A14" s="107" t="s">
        <v>140</v>
      </c>
      <c r="B14" s="87" t="s">
        <v>71</v>
      </c>
      <c r="C14" s="108">
        <v>87134.06523915006</v>
      </c>
      <c r="D14" s="115">
        <v>181570</v>
      </c>
      <c r="E14" s="108">
        <v>17428.64</v>
      </c>
      <c r="F14" s="108">
        <v>11985</v>
      </c>
      <c r="G14" s="108">
        <v>249577.35</v>
      </c>
      <c r="H14" s="108">
        <v>15588</v>
      </c>
      <c r="I14" s="115">
        <v>28409</v>
      </c>
      <c r="J14" s="108">
        <v>3584.33</v>
      </c>
      <c r="K14" s="108">
        <v>284.09</v>
      </c>
      <c r="L14" s="108">
        <v>1385.81</v>
      </c>
      <c r="M14" s="109">
        <f t="shared" si="0"/>
        <v>386967.2852391501</v>
      </c>
      <c r="N14" s="84"/>
      <c r="O14" s="84"/>
      <c r="P14" s="84"/>
      <c r="Q14" s="84"/>
    </row>
    <row r="15" spans="1:17" ht="15.75">
      <c r="A15" s="107" t="s">
        <v>219</v>
      </c>
      <c r="B15" s="87" t="s">
        <v>71</v>
      </c>
      <c r="C15" s="108">
        <v>29841.441390600037</v>
      </c>
      <c r="D15" s="115">
        <v>63870</v>
      </c>
      <c r="E15" s="108">
        <v>6298.4</v>
      </c>
      <c r="F15" s="108">
        <v>1680</v>
      </c>
      <c r="G15" s="108">
        <v>44785.983</v>
      </c>
      <c r="H15" s="108">
        <v>1656</v>
      </c>
      <c r="I15" s="115">
        <v>0</v>
      </c>
      <c r="J15" s="108">
        <v>0</v>
      </c>
      <c r="K15" s="108">
        <v>0</v>
      </c>
      <c r="L15" s="108">
        <v>273.4</v>
      </c>
      <c r="M15" s="109">
        <f t="shared" si="0"/>
        <v>84535.22439060002</v>
      </c>
      <c r="N15" s="84"/>
      <c r="O15" s="84"/>
      <c r="P15" s="84"/>
      <c r="Q15" s="84"/>
    </row>
    <row r="16" spans="1:17" ht="15.75">
      <c r="A16" s="107" t="s">
        <v>159</v>
      </c>
      <c r="B16" s="87" t="s">
        <v>71</v>
      </c>
      <c r="C16" s="108">
        <v>2933.9722830000005</v>
      </c>
      <c r="D16" s="115">
        <v>4306</v>
      </c>
      <c r="E16" s="108">
        <v>437.78</v>
      </c>
      <c r="F16" s="108">
        <v>1965</v>
      </c>
      <c r="G16" s="108">
        <v>10097.835</v>
      </c>
      <c r="H16" s="108">
        <v>414</v>
      </c>
      <c r="I16" s="115">
        <v>0</v>
      </c>
      <c r="J16" s="108">
        <v>0</v>
      </c>
      <c r="K16" s="108">
        <v>0</v>
      </c>
      <c r="L16" s="108">
        <v>70.73</v>
      </c>
      <c r="M16" s="109">
        <f t="shared" si="0"/>
        <v>15919.317283</v>
      </c>
      <c r="N16" s="108"/>
      <c r="O16" s="84"/>
      <c r="P16" s="84"/>
      <c r="Q16" s="84"/>
    </row>
    <row r="17" spans="1:17" ht="16.5" thickBot="1">
      <c r="A17" s="106" t="s">
        <v>792</v>
      </c>
      <c r="B17" s="110" t="s">
        <v>71</v>
      </c>
      <c r="C17" s="111">
        <v>65722.51451819997</v>
      </c>
      <c r="D17" s="116">
        <v>88391</v>
      </c>
      <c r="E17" s="111">
        <v>10868.2</v>
      </c>
      <c r="F17" s="111">
        <v>0</v>
      </c>
      <c r="G17" s="111">
        <v>3135</v>
      </c>
      <c r="H17" s="111">
        <v>0</v>
      </c>
      <c r="I17" s="116">
        <v>0</v>
      </c>
      <c r="J17" s="111">
        <v>0</v>
      </c>
      <c r="K17" s="111">
        <v>0</v>
      </c>
      <c r="L17" s="111">
        <v>0</v>
      </c>
      <c r="M17" s="102">
        <f t="shared" si="0"/>
        <v>79725.71451819997</v>
      </c>
      <c r="N17" s="84"/>
      <c r="O17" s="84"/>
      <c r="P17" s="84"/>
      <c r="Q17" s="84"/>
    </row>
    <row r="18" spans="1:17" ht="15.75">
      <c r="A18" s="107" t="s">
        <v>134</v>
      </c>
      <c r="B18" s="107"/>
      <c r="C18" s="112">
        <f>SUM(C7:C17)</f>
        <v>663451.7964922001</v>
      </c>
      <c r="D18" s="113">
        <f>SUM(D7:D17)</f>
        <v>943358</v>
      </c>
      <c r="E18" s="112">
        <f>SUM(E7:E17)</f>
        <v>105635.59999999999</v>
      </c>
      <c r="F18" s="112">
        <f>SUM(F7:F17)</f>
        <v>28800</v>
      </c>
      <c r="G18" s="112">
        <f>SUM(G7:G17)</f>
        <v>558249.45</v>
      </c>
      <c r="H18" s="112">
        <v>46673</v>
      </c>
      <c r="I18" s="113">
        <f>SUM(I7:I17)</f>
        <v>145396</v>
      </c>
      <c r="J18" s="112">
        <f>SUM(J7:J17)</f>
        <v>39122.55</v>
      </c>
      <c r="K18" s="112">
        <f>SUM(K7:K17)</f>
        <v>1453.9599999999998</v>
      </c>
      <c r="L18" s="112">
        <f>SUM(L7:L17)</f>
        <v>3138.76</v>
      </c>
      <c r="M18" s="112">
        <f>SUM(M7:M17)</f>
        <v>1442152.1164922002</v>
      </c>
      <c r="N18" s="108"/>
      <c r="O18" s="84"/>
      <c r="P18" s="84"/>
      <c r="Q18" s="84"/>
    </row>
    <row r="19" spans="1:17" ht="15">
      <c r="A19" s="84"/>
      <c r="B19" s="84"/>
      <c r="C19" s="108"/>
      <c r="D19" s="108"/>
      <c r="E19" s="108"/>
      <c r="F19" s="108"/>
      <c r="G19" s="114">
        <f>G18/3135</f>
        <v>178.07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ht="15">
      <c r="A20" s="84"/>
      <c r="B20" s="84"/>
      <c r="C20" s="84"/>
      <c r="D20" s="84"/>
      <c r="E20" s="84"/>
      <c r="F20" s="84"/>
      <c r="G20" s="84" t="s">
        <v>793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1:17" ht="15.75">
      <c r="A21" s="107" t="s">
        <v>794</v>
      </c>
      <c r="B21" s="87" t="s">
        <v>71</v>
      </c>
      <c r="C21" s="108">
        <v>3.196999</v>
      </c>
      <c r="D21" s="115">
        <v>22</v>
      </c>
      <c r="E21" s="108">
        <v>1.36</v>
      </c>
      <c r="F21" s="108">
        <v>0</v>
      </c>
      <c r="G21" s="108">
        <v>0</v>
      </c>
      <c r="H21" s="108">
        <v>0</v>
      </c>
      <c r="I21" s="115">
        <v>0</v>
      </c>
      <c r="J21" s="108">
        <v>0</v>
      </c>
      <c r="K21" s="108">
        <v>0</v>
      </c>
      <c r="L21" s="108">
        <v>0</v>
      </c>
      <c r="M21" s="109">
        <f>C21+E21+F21+G21+H21+J21+K21+L21</f>
        <v>4.556999</v>
      </c>
      <c r="N21" s="84"/>
      <c r="O21" s="84"/>
      <c r="P21" s="84"/>
      <c r="Q21" s="84"/>
    </row>
    <row r="22" spans="1:17" ht="15.75">
      <c r="A22" s="107" t="s">
        <v>795</v>
      </c>
      <c r="B22" s="87" t="s">
        <v>71</v>
      </c>
      <c r="C22" s="108">
        <v>1.3896900000000003</v>
      </c>
      <c r="D22" s="115">
        <v>4</v>
      </c>
      <c r="E22" s="108">
        <v>0.4</v>
      </c>
      <c r="F22" s="108">
        <v>0</v>
      </c>
      <c r="G22" s="108">
        <v>0</v>
      </c>
      <c r="H22" s="108">
        <v>0</v>
      </c>
      <c r="I22" s="115">
        <v>0</v>
      </c>
      <c r="J22" s="108">
        <v>0</v>
      </c>
      <c r="K22" s="108">
        <v>0</v>
      </c>
      <c r="L22" s="108">
        <v>0</v>
      </c>
      <c r="M22" s="109">
        <f>C22+E22+F22+G22+H22+J22+K22+L22</f>
        <v>1.7896900000000002</v>
      </c>
      <c r="N22" s="84"/>
      <c r="O22" s="84"/>
      <c r="P22" s="84"/>
      <c r="Q22" s="84"/>
    </row>
    <row r="23" spans="1:17" ht="16.5" thickBot="1">
      <c r="A23" s="107" t="s">
        <v>796</v>
      </c>
      <c r="B23" s="110" t="s">
        <v>71</v>
      </c>
      <c r="C23" s="111">
        <v>561.588932</v>
      </c>
      <c r="D23" s="116">
        <v>1618</v>
      </c>
      <c r="E23" s="111">
        <v>161.12</v>
      </c>
      <c r="F23" s="111">
        <v>0</v>
      </c>
      <c r="G23" s="111">
        <v>0</v>
      </c>
      <c r="H23" s="111">
        <v>0</v>
      </c>
      <c r="I23" s="116">
        <v>0</v>
      </c>
      <c r="J23" s="111">
        <v>0</v>
      </c>
      <c r="K23" s="111">
        <v>0</v>
      </c>
      <c r="L23" s="111">
        <v>5.29</v>
      </c>
      <c r="M23" s="102">
        <f>C23+E23+F23+G23+H23+J23+K23+L23</f>
        <v>727.998932</v>
      </c>
      <c r="N23" s="84"/>
      <c r="O23" s="84"/>
      <c r="P23" s="84"/>
      <c r="Q23" s="84"/>
    </row>
    <row r="24" spans="1:17" ht="15.75">
      <c r="A24" s="107" t="s">
        <v>797</v>
      </c>
      <c r="B24" s="107"/>
      <c r="C24" s="109">
        <f aca="true" t="shared" si="1" ref="C24:H24">SUM(C21:C23)</f>
        <v>566.175621</v>
      </c>
      <c r="D24" s="113">
        <f t="shared" si="1"/>
        <v>1644</v>
      </c>
      <c r="E24" s="109">
        <f t="shared" si="1"/>
        <v>162.88</v>
      </c>
      <c r="F24" s="109">
        <f t="shared" si="1"/>
        <v>0</v>
      </c>
      <c r="G24" s="109">
        <f t="shared" si="1"/>
        <v>0</v>
      </c>
      <c r="H24" s="109">
        <f t="shared" si="1"/>
        <v>0</v>
      </c>
      <c r="I24" s="113">
        <v>0</v>
      </c>
      <c r="J24" s="109">
        <f>SUM(J21:J23)</f>
        <v>0</v>
      </c>
      <c r="K24" s="109">
        <f>SUM(K21:K23)</f>
        <v>0</v>
      </c>
      <c r="L24" s="109">
        <f>SUM(L21:L23)</f>
        <v>5.29</v>
      </c>
      <c r="M24" s="109">
        <f>SUM(M21:M23)</f>
        <v>734.3456209999999</v>
      </c>
      <c r="N24" s="84"/>
      <c r="O24" s="84"/>
      <c r="P24" s="84"/>
      <c r="Q24" s="84"/>
    </row>
    <row r="25" spans="1:17" ht="15.75" thickBo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7" ht="16.5" thickBot="1">
      <c r="A26" s="117" t="s">
        <v>798</v>
      </c>
      <c r="B26" s="117"/>
      <c r="C26" s="118">
        <f>SUM(C24,C18)</f>
        <v>664017.9721132001</v>
      </c>
      <c r="D26" s="119">
        <f>SUM(D24,D18)</f>
        <v>945002</v>
      </c>
      <c r="E26" s="118">
        <f>SUM(E24,E18)</f>
        <v>105798.48</v>
      </c>
      <c r="F26" s="118">
        <f aca="true" t="shared" si="2" ref="F26:M26">SUM(F18,F24)</f>
        <v>28800</v>
      </c>
      <c r="G26" s="118">
        <f t="shared" si="2"/>
        <v>558249.45</v>
      </c>
      <c r="H26" s="118">
        <f t="shared" si="2"/>
        <v>46673</v>
      </c>
      <c r="I26" s="119">
        <f t="shared" si="2"/>
        <v>145396</v>
      </c>
      <c r="J26" s="118">
        <f t="shared" si="2"/>
        <v>39122.55</v>
      </c>
      <c r="K26" s="118">
        <f t="shared" si="2"/>
        <v>1453.9599999999998</v>
      </c>
      <c r="L26" s="118">
        <f t="shared" si="2"/>
        <v>3144.05</v>
      </c>
      <c r="M26" s="118">
        <f t="shared" si="2"/>
        <v>1442886.4621132002</v>
      </c>
      <c r="N26" s="84"/>
      <c r="O26" s="84"/>
      <c r="P26" s="84"/>
      <c r="Q26" s="84"/>
    </row>
    <row r="27" spans="1:17" ht="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ht="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1:17" ht="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1:17" ht="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ht="15.75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17" ht="15">
      <c r="A33" s="120"/>
      <c r="B33" s="121"/>
      <c r="C33" s="122" t="s">
        <v>799</v>
      </c>
      <c r="D33" s="122" t="s">
        <v>107</v>
      </c>
      <c r="E33" s="122" t="s">
        <v>113</v>
      </c>
      <c r="F33" s="122" t="s">
        <v>800</v>
      </c>
      <c r="G33" s="122" t="s">
        <v>110</v>
      </c>
      <c r="H33" s="122" t="s">
        <v>801</v>
      </c>
      <c r="I33" s="122" t="s">
        <v>134</v>
      </c>
      <c r="J33" s="123" t="s">
        <v>802</v>
      </c>
      <c r="K33" s="123" t="s">
        <v>134</v>
      </c>
      <c r="L33" s="122" t="s">
        <v>803</v>
      </c>
      <c r="M33" s="122" t="s">
        <v>804</v>
      </c>
      <c r="N33" s="124"/>
      <c r="O33" s="84"/>
      <c r="P33" s="84"/>
      <c r="Q33" s="84"/>
    </row>
    <row r="34" spans="1:17" ht="15.75" thickBot="1">
      <c r="A34" s="125" t="s">
        <v>805</v>
      </c>
      <c r="B34" s="125"/>
      <c r="C34" s="126" t="s">
        <v>123</v>
      </c>
      <c r="D34" s="126" t="s">
        <v>806</v>
      </c>
      <c r="E34" s="126" t="s">
        <v>806</v>
      </c>
      <c r="F34" s="126" t="s">
        <v>806</v>
      </c>
      <c r="G34" s="126" t="s">
        <v>807</v>
      </c>
      <c r="H34" s="126" t="s">
        <v>807</v>
      </c>
      <c r="I34" s="127" t="s">
        <v>806</v>
      </c>
      <c r="J34" s="128" t="s">
        <v>808</v>
      </c>
      <c r="K34" s="128" t="s">
        <v>809</v>
      </c>
      <c r="L34" s="127" t="s">
        <v>810</v>
      </c>
      <c r="M34" s="127" t="s">
        <v>811</v>
      </c>
      <c r="N34" s="124"/>
      <c r="O34" s="84"/>
      <c r="P34" s="84"/>
      <c r="Q34" s="84"/>
    </row>
    <row r="35" spans="1:17" ht="15">
      <c r="A35" s="129" t="s">
        <v>147</v>
      </c>
      <c r="B35" s="130" t="s">
        <v>812</v>
      </c>
      <c r="C35" s="131">
        <v>224025</v>
      </c>
      <c r="D35" s="132">
        <v>110909.39699999997</v>
      </c>
      <c r="E35" s="132">
        <v>13249.81</v>
      </c>
      <c r="F35" s="132">
        <v>5533</v>
      </c>
      <c r="G35" s="132">
        <v>4500</v>
      </c>
      <c r="H35" s="132">
        <v>43052.8</v>
      </c>
      <c r="I35" s="132">
        <v>177245.00699999998</v>
      </c>
      <c r="J35" s="132">
        <v>6696.31636446</v>
      </c>
      <c r="K35" s="132">
        <v>183941.32336446</v>
      </c>
      <c r="L35" s="132">
        <v>-26260.323364459997</v>
      </c>
      <c r="M35" s="132">
        <v>157681</v>
      </c>
      <c r="N35" s="124"/>
      <c r="O35" s="84"/>
      <c r="P35" s="84"/>
      <c r="Q35" s="84"/>
    </row>
    <row r="36" spans="1:17" ht="15">
      <c r="A36" s="129" t="s">
        <v>813</v>
      </c>
      <c r="B36" s="130" t="s">
        <v>812</v>
      </c>
      <c r="C36" s="131">
        <v>8084</v>
      </c>
      <c r="D36" s="132">
        <v>4745.833</v>
      </c>
      <c r="E36" s="132">
        <v>553.08</v>
      </c>
      <c r="F36" s="132">
        <v>137.5</v>
      </c>
      <c r="G36" s="132">
        <v>360</v>
      </c>
      <c r="H36" s="132">
        <v>2170</v>
      </c>
      <c r="I36" s="132">
        <v>7966.413</v>
      </c>
      <c r="J36" s="132">
        <v>300.97108314</v>
      </c>
      <c r="K36" s="132">
        <v>8267.38408314</v>
      </c>
      <c r="L36" s="132">
        <v>17.615916860000652</v>
      </c>
      <c r="M36" s="132">
        <v>8285</v>
      </c>
      <c r="N36" s="124"/>
      <c r="O36" s="84"/>
      <c r="P36" s="84"/>
      <c r="Q36" s="84"/>
    </row>
    <row r="37" spans="1:17" ht="15">
      <c r="A37" s="129" t="s">
        <v>147</v>
      </c>
      <c r="B37" s="130" t="s">
        <v>814</v>
      </c>
      <c r="C37" s="131">
        <v>186446</v>
      </c>
      <c r="D37" s="132">
        <v>89996.65896000002</v>
      </c>
      <c r="E37" s="132">
        <v>12282.47</v>
      </c>
      <c r="F37" s="132">
        <v>4019.212</v>
      </c>
      <c r="G37" s="132">
        <v>4200</v>
      </c>
      <c r="H37" s="132">
        <v>41104</v>
      </c>
      <c r="I37" s="132">
        <v>151602.34096</v>
      </c>
      <c r="J37" s="132">
        <v>7317.8449981392005</v>
      </c>
      <c r="K37" s="132">
        <v>158920.1859581392</v>
      </c>
      <c r="L37" s="132">
        <v>1218</v>
      </c>
      <c r="M37" s="132">
        <v>160138.1859581392</v>
      </c>
      <c r="N37" s="124"/>
      <c r="O37" s="84"/>
      <c r="P37" s="84"/>
      <c r="Q37" s="84"/>
    </row>
    <row r="38" spans="1:17" ht="15">
      <c r="A38" s="129" t="s">
        <v>813</v>
      </c>
      <c r="B38" s="130" t="s">
        <v>814</v>
      </c>
      <c r="C38" s="131">
        <v>8154</v>
      </c>
      <c r="D38" s="132">
        <v>4698.6128800000015</v>
      </c>
      <c r="E38" s="132">
        <v>658.64</v>
      </c>
      <c r="F38" s="132">
        <v>31</v>
      </c>
      <c r="G38" s="132">
        <v>360</v>
      </c>
      <c r="H38" s="132">
        <v>2800</v>
      </c>
      <c r="I38" s="132">
        <v>8548.252880000002</v>
      </c>
      <c r="J38" s="132">
        <v>412.6241665176001</v>
      </c>
      <c r="K38" s="132">
        <v>8960.877046517602</v>
      </c>
      <c r="L38" s="132">
        <v>-1484</v>
      </c>
      <c r="M38" s="132">
        <v>7476.877046517602</v>
      </c>
      <c r="N38" s="124"/>
      <c r="O38" s="84"/>
      <c r="P38" s="84"/>
      <c r="Q38" s="84"/>
    </row>
    <row r="39" spans="1:17" ht="15">
      <c r="A39" s="129" t="s">
        <v>147</v>
      </c>
      <c r="B39" s="130" t="s">
        <v>815</v>
      </c>
      <c r="C39" s="131">
        <v>264131</v>
      </c>
      <c r="D39" s="132">
        <v>106234.76</v>
      </c>
      <c r="E39" s="132">
        <v>14048.09</v>
      </c>
      <c r="F39" s="132">
        <v>2425.5</v>
      </c>
      <c r="G39" s="132">
        <v>3780</v>
      </c>
      <c r="H39" s="132">
        <v>28896</v>
      </c>
      <c r="I39" s="132">
        <v>155384.35</v>
      </c>
      <c r="J39" s="132">
        <v>3527.2247449999995</v>
      </c>
      <c r="K39" s="132">
        <v>158911.574745</v>
      </c>
      <c r="L39" s="132">
        <v>4826</v>
      </c>
      <c r="M39" s="132">
        <v>163737.574745</v>
      </c>
      <c r="N39" s="124"/>
      <c r="O39" s="84"/>
      <c r="P39" s="84"/>
      <c r="Q39" s="84"/>
    </row>
    <row r="40" spans="1:17" ht="15">
      <c r="A40" s="129" t="s">
        <v>813</v>
      </c>
      <c r="B40" s="130" t="s">
        <v>815</v>
      </c>
      <c r="C40" s="131">
        <v>11533</v>
      </c>
      <c r="D40" s="132">
        <v>5611.44</v>
      </c>
      <c r="E40" s="132">
        <v>931.43</v>
      </c>
      <c r="F40" s="132">
        <v>189</v>
      </c>
      <c r="G40" s="132">
        <v>360</v>
      </c>
      <c r="H40" s="132">
        <v>2550</v>
      </c>
      <c r="I40" s="132">
        <v>9641.87</v>
      </c>
      <c r="J40" s="132">
        <v>218.87044899999998</v>
      </c>
      <c r="K40" s="132">
        <v>9860.740448999999</v>
      </c>
      <c r="L40" s="132">
        <v>221</v>
      </c>
      <c r="M40" s="132">
        <v>10081.740448999999</v>
      </c>
      <c r="N40" s="124"/>
      <c r="O40" s="84"/>
      <c r="P40" s="84"/>
      <c r="Q40" s="84"/>
    </row>
    <row r="41" spans="1:17" ht="15">
      <c r="A41" s="129" t="s">
        <v>147</v>
      </c>
      <c r="B41" s="130" t="s">
        <v>816</v>
      </c>
      <c r="C41" s="131">
        <v>216447</v>
      </c>
      <c r="D41" s="132">
        <v>85702.66</v>
      </c>
      <c r="E41" s="132">
        <v>13724.11</v>
      </c>
      <c r="F41" s="132">
        <v>1636.9539</v>
      </c>
      <c r="G41" s="132">
        <v>3750</v>
      </c>
      <c r="H41" s="132">
        <v>30196.32</v>
      </c>
      <c r="I41" s="132">
        <v>135010.04389999996</v>
      </c>
      <c r="J41" s="132">
        <v>0</v>
      </c>
      <c r="K41" s="132">
        <v>135010.04389999996</v>
      </c>
      <c r="L41" s="132">
        <v>33963</v>
      </c>
      <c r="M41" s="132">
        <v>168973.04389999996</v>
      </c>
      <c r="N41" s="124"/>
      <c r="O41" s="84"/>
      <c r="P41" s="84"/>
      <c r="Q41" s="84"/>
    </row>
    <row r="42" spans="1:17" ht="15">
      <c r="A42" s="129" t="s">
        <v>813</v>
      </c>
      <c r="B42" s="130" t="s">
        <v>816</v>
      </c>
      <c r="C42" s="131">
        <v>7421</v>
      </c>
      <c r="D42" s="132">
        <v>3710.33</v>
      </c>
      <c r="E42" s="132">
        <v>571.96</v>
      </c>
      <c r="F42" s="132">
        <v>141.75</v>
      </c>
      <c r="G42" s="132">
        <v>360</v>
      </c>
      <c r="H42" s="132">
        <v>2664.75</v>
      </c>
      <c r="I42" s="132">
        <v>7448.79</v>
      </c>
      <c r="J42" s="132">
        <v>0</v>
      </c>
      <c r="K42" s="132">
        <v>7448.79</v>
      </c>
      <c r="L42" s="132">
        <v>0</v>
      </c>
      <c r="M42" s="132">
        <v>7448.79</v>
      </c>
      <c r="N42" s="124"/>
      <c r="O42" s="84"/>
      <c r="P42" s="84"/>
      <c r="Q42" s="84"/>
    </row>
    <row r="43" spans="1:17" ht="15">
      <c r="A43" s="129" t="s">
        <v>147</v>
      </c>
      <c r="B43" s="130" t="s">
        <v>56</v>
      </c>
      <c r="C43" s="131">
        <v>153671</v>
      </c>
      <c r="D43" s="132">
        <v>85581.92900000002</v>
      </c>
      <c r="E43" s="132">
        <v>12420.92</v>
      </c>
      <c r="F43" s="132">
        <v>2887.5716129032257</v>
      </c>
      <c r="G43" s="132">
        <v>3585</v>
      </c>
      <c r="H43" s="132">
        <v>30729.27</v>
      </c>
      <c r="I43" s="132">
        <v>135204.69061290324</v>
      </c>
      <c r="J43" s="132">
        <v>0</v>
      </c>
      <c r="K43" s="132">
        <v>135204.69061290324</v>
      </c>
      <c r="L43" s="132">
        <v>0</v>
      </c>
      <c r="M43" s="132">
        <v>135204.69061290324</v>
      </c>
      <c r="N43" s="124"/>
      <c r="O43" s="84"/>
      <c r="P43" s="84"/>
      <c r="Q43" s="84"/>
    </row>
    <row r="44" spans="1:17" ht="15">
      <c r="A44" s="129" t="s">
        <v>813</v>
      </c>
      <c r="B44" s="130" t="s">
        <v>56</v>
      </c>
      <c r="C44" s="131">
        <v>6640</v>
      </c>
      <c r="D44" s="132">
        <v>3282.09</v>
      </c>
      <c r="E44" s="132">
        <v>519.58</v>
      </c>
      <c r="F44" s="132">
        <v>207</v>
      </c>
      <c r="G44" s="132">
        <v>360</v>
      </c>
      <c r="H44" s="132">
        <v>2664.75</v>
      </c>
      <c r="I44" s="132">
        <v>7033.42</v>
      </c>
      <c r="J44" s="132">
        <v>0</v>
      </c>
      <c r="K44" s="132">
        <v>7033.42</v>
      </c>
      <c r="L44" s="132">
        <v>0</v>
      </c>
      <c r="M44" s="132">
        <v>7033.42</v>
      </c>
      <c r="N44" s="133"/>
      <c r="O44" s="84"/>
      <c r="P44" s="84"/>
      <c r="Q44" s="84"/>
    </row>
    <row r="45" spans="1:17" ht="15">
      <c r="A45" s="129" t="s">
        <v>147</v>
      </c>
      <c r="B45" s="130" t="s">
        <v>55</v>
      </c>
      <c r="C45" s="131">
        <v>158434</v>
      </c>
      <c r="D45" s="132">
        <v>92963.90428180002</v>
      </c>
      <c r="E45" s="132">
        <v>13361.4</v>
      </c>
      <c r="F45" s="132">
        <v>4836.88</v>
      </c>
      <c r="G45" s="132">
        <v>4290</v>
      </c>
      <c r="H45" s="132">
        <v>34742.07</v>
      </c>
      <c r="I45" s="132">
        <v>150194.25428180004</v>
      </c>
      <c r="J45" s="132">
        <v>0</v>
      </c>
      <c r="K45" s="132">
        <v>150194.25428180004</v>
      </c>
      <c r="L45" s="132">
        <v>0</v>
      </c>
      <c r="M45" s="132">
        <v>150194.25428180004</v>
      </c>
      <c r="N45" s="124"/>
      <c r="O45" s="84"/>
      <c r="P45" s="84"/>
      <c r="Q45" s="84"/>
    </row>
    <row r="46" spans="1:17" ht="15">
      <c r="A46" s="129" t="s">
        <v>147</v>
      </c>
      <c r="B46" s="130" t="s">
        <v>54</v>
      </c>
      <c r="C46" s="131">
        <v>149581</v>
      </c>
      <c r="D46" s="132">
        <v>88040.17</v>
      </c>
      <c r="E46" s="132">
        <v>15270.8</v>
      </c>
      <c r="F46" s="132">
        <v>5428.57</v>
      </c>
      <c r="G46" s="132">
        <v>4110</v>
      </c>
      <c r="H46" s="132">
        <v>30566.25</v>
      </c>
      <c r="I46" s="132">
        <v>143415.79</v>
      </c>
      <c r="J46" s="132">
        <v>0</v>
      </c>
      <c r="K46" s="132">
        <v>143415.79</v>
      </c>
      <c r="L46" s="132">
        <v>0</v>
      </c>
      <c r="M46" s="132">
        <v>143415.79</v>
      </c>
      <c r="N46" s="124"/>
      <c r="O46" s="84"/>
      <c r="P46" s="84"/>
      <c r="Q46" s="84"/>
    </row>
    <row r="47" spans="1:17" ht="15">
      <c r="A47" s="129" t="s">
        <v>147</v>
      </c>
      <c r="B47" s="130" t="s">
        <v>53</v>
      </c>
      <c r="C47" s="131">
        <v>131896</v>
      </c>
      <c r="D47" s="132">
        <v>77468.71474499999</v>
      </c>
      <c r="E47" s="132">
        <v>19454.04</v>
      </c>
      <c r="F47" s="132">
        <v>6818.49</v>
      </c>
      <c r="G47" s="132">
        <v>3855</v>
      </c>
      <c r="H47" s="132">
        <v>36836.25</v>
      </c>
      <c r="I47" s="132">
        <v>144432.494745</v>
      </c>
      <c r="J47" s="132">
        <v>0</v>
      </c>
      <c r="K47" s="132">
        <v>144432.494745</v>
      </c>
      <c r="L47" s="132">
        <v>0</v>
      </c>
      <c r="M47" s="132">
        <v>144432.494745</v>
      </c>
      <c r="N47" s="124"/>
      <c r="O47" s="84"/>
      <c r="P47" s="84"/>
      <c r="Q47" s="84"/>
    </row>
    <row r="48" spans="1:17" ht="15">
      <c r="A48" s="129" t="s">
        <v>147</v>
      </c>
      <c r="B48" s="130" t="s">
        <v>71</v>
      </c>
      <c r="C48" s="131">
        <f>D9+I9</f>
        <v>138353</v>
      </c>
      <c r="D48" s="132">
        <f>C9+L9</f>
        <v>72390.7294813</v>
      </c>
      <c r="E48" s="132">
        <f>E9</f>
        <v>17138.3</v>
      </c>
      <c r="F48" s="132">
        <f>H9+J9+K9</f>
        <v>5912.82</v>
      </c>
      <c r="G48" s="132">
        <f>F9</f>
        <v>3585</v>
      </c>
      <c r="H48" s="132">
        <f>G9</f>
        <v>30566.25</v>
      </c>
      <c r="I48" s="132">
        <f>SUM(D48:H48)</f>
        <v>129593.09948130001</v>
      </c>
      <c r="J48" s="132">
        <v>0</v>
      </c>
      <c r="K48" s="132">
        <f>SUM(I48:J48)</f>
        <v>129593.09948130001</v>
      </c>
      <c r="L48" s="132">
        <v>0</v>
      </c>
      <c r="M48" s="132">
        <f>SUM(K48:L48)</f>
        <v>129593.09948130001</v>
      </c>
      <c r="N48" s="124"/>
      <c r="O48" s="84"/>
      <c r="P48" s="84"/>
      <c r="Q48" s="84"/>
    </row>
    <row r="49" spans="1:17" ht="15">
      <c r="A49" s="129"/>
      <c r="B49" s="130"/>
      <c r="C49" s="131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24"/>
      <c r="O49" s="84"/>
      <c r="P49" s="84"/>
      <c r="Q49" s="84"/>
    </row>
    <row r="50" spans="1:17" ht="15">
      <c r="A50" s="129"/>
      <c r="B50" s="124"/>
      <c r="C50" s="131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24"/>
      <c r="O50" s="84"/>
      <c r="P50" s="84"/>
      <c r="Q50" s="84"/>
    </row>
    <row r="51" spans="1:17" ht="15">
      <c r="A51" s="129" t="s">
        <v>210</v>
      </c>
      <c r="B51" s="130" t="s">
        <v>812</v>
      </c>
      <c r="C51" s="131">
        <v>143305</v>
      </c>
      <c r="D51" s="132">
        <v>59944.008000000016</v>
      </c>
      <c r="E51" s="132">
        <v>10437.57</v>
      </c>
      <c r="F51" s="132">
        <v>632.5</v>
      </c>
      <c r="G51" s="132">
        <v>735</v>
      </c>
      <c r="H51" s="132">
        <v>47523</v>
      </c>
      <c r="I51" s="132">
        <v>119272.07800000002</v>
      </c>
      <c r="J51" s="132">
        <v>4506.099106840001</v>
      </c>
      <c r="K51" s="132">
        <v>123778.17710684003</v>
      </c>
      <c r="L51" s="132">
        <v>-2253.1771068399976</v>
      </c>
      <c r="M51" s="132">
        <v>121525</v>
      </c>
      <c r="N51" s="124"/>
      <c r="O51" s="84"/>
      <c r="P51" s="84"/>
      <c r="Q51" s="84"/>
    </row>
    <row r="52" spans="1:17" ht="15">
      <c r="A52" s="129" t="s">
        <v>210</v>
      </c>
      <c r="B52" s="130" t="s">
        <v>814</v>
      </c>
      <c r="C52" s="131">
        <v>137395</v>
      </c>
      <c r="D52" s="132">
        <v>63356.679360000024</v>
      </c>
      <c r="E52" s="132">
        <v>9978.65</v>
      </c>
      <c r="F52" s="132">
        <v>1298.8887272727275</v>
      </c>
      <c r="G52" s="132">
        <v>780</v>
      </c>
      <c r="H52" s="132">
        <v>52920</v>
      </c>
      <c r="I52" s="132">
        <v>128334.21808727276</v>
      </c>
      <c r="J52" s="132">
        <v>6194.692707072656</v>
      </c>
      <c r="K52" s="132">
        <v>134528.91079434543</v>
      </c>
      <c r="L52" s="132">
        <v>1298</v>
      </c>
      <c r="M52" s="132">
        <v>135826.91079434543</v>
      </c>
      <c r="N52" s="84"/>
      <c r="O52" s="84"/>
      <c r="P52" s="84"/>
      <c r="Q52" s="84"/>
    </row>
    <row r="53" spans="1:17" ht="15">
      <c r="A53" s="129" t="s">
        <v>210</v>
      </c>
      <c r="B53" s="130" t="s">
        <v>815</v>
      </c>
      <c r="C53" s="131">
        <v>135896</v>
      </c>
      <c r="D53" s="132">
        <v>60943.12</v>
      </c>
      <c r="E53" s="132">
        <v>10641.54</v>
      </c>
      <c r="F53" s="132">
        <v>2346.75</v>
      </c>
      <c r="G53" s="132">
        <v>690</v>
      </c>
      <c r="H53" s="132">
        <v>56700</v>
      </c>
      <c r="I53" s="132">
        <v>131321.41</v>
      </c>
      <c r="J53" s="132">
        <v>2980.996007</v>
      </c>
      <c r="K53" s="132">
        <v>134302.406007</v>
      </c>
      <c r="L53" s="132">
        <v>1734</v>
      </c>
      <c r="M53" s="132">
        <v>136036.406007</v>
      </c>
      <c r="N53" s="84"/>
      <c r="O53" s="84"/>
      <c r="P53" s="84"/>
      <c r="Q53" s="84"/>
    </row>
    <row r="54" spans="1:17" ht="15">
      <c r="A54" s="129" t="s">
        <v>210</v>
      </c>
      <c r="B54" s="130" t="s">
        <v>816</v>
      </c>
      <c r="C54" s="131">
        <v>134393</v>
      </c>
      <c r="D54" s="132">
        <v>57974.57</v>
      </c>
      <c r="E54" s="132">
        <v>11393.14</v>
      </c>
      <c r="F54" s="132">
        <v>2205</v>
      </c>
      <c r="G54" s="132">
        <v>570</v>
      </c>
      <c r="H54" s="132">
        <v>59251.5</v>
      </c>
      <c r="I54" s="132">
        <v>131394.21</v>
      </c>
      <c r="J54" s="132">
        <v>0</v>
      </c>
      <c r="K54" s="132">
        <v>131394.21</v>
      </c>
      <c r="L54" s="132">
        <v>62189</v>
      </c>
      <c r="M54" s="132">
        <v>193583.21</v>
      </c>
      <c r="N54" s="84"/>
      <c r="O54" s="84"/>
      <c r="P54" s="84"/>
      <c r="Q54" s="84"/>
    </row>
    <row r="55" spans="1:17" ht="15">
      <c r="A55" s="129" t="s">
        <v>210</v>
      </c>
      <c r="B55" s="130" t="s">
        <v>56</v>
      </c>
      <c r="C55" s="131">
        <v>143434</v>
      </c>
      <c r="D55" s="132">
        <v>64684.513000000006</v>
      </c>
      <c r="E55" s="132">
        <v>12394.04</v>
      </c>
      <c r="F55" s="132">
        <v>3998.438709677419</v>
      </c>
      <c r="G55" s="132">
        <v>585</v>
      </c>
      <c r="H55" s="132">
        <v>59251.5</v>
      </c>
      <c r="I55" s="132">
        <v>140913.49170967744</v>
      </c>
      <c r="J55" s="132">
        <v>0</v>
      </c>
      <c r="K55" s="132">
        <v>140913.49170967744</v>
      </c>
      <c r="L55" s="132">
        <v>0</v>
      </c>
      <c r="M55" s="132">
        <v>140913.49170967744</v>
      </c>
      <c r="N55" s="84"/>
      <c r="O55" s="84"/>
      <c r="P55" s="84"/>
      <c r="Q55" s="84"/>
    </row>
    <row r="56" spans="1:17" ht="15">
      <c r="A56" s="129" t="s">
        <v>210</v>
      </c>
      <c r="B56" s="130" t="s">
        <v>55</v>
      </c>
      <c r="C56" s="131">
        <v>139322</v>
      </c>
      <c r="D56" s="132">
        <v>67640.27900759995</v>
      </c>
      <c r="E56" s="132">
        <v>12505.08</v>
      </c>
      <c r="F56" s="132">
        <v>5925.74</v>
      </c>
      <c r="G56" s="132">
        <v>540</v>
      </c>
      <c r="H56" s="132">
        <v>60740.625</v>
      </c>
      <c r="I56" s="132">
        <v>147351.72400759996</v>
      </c>
      <c r="J56" s="132">
        <v>0</v>
      </c>
      <c r="K56" s="132">
        <v>147351.72400759996</v>
      </c>
      <c r="L56" s="132">
        <v>0</v>
      </c>
      <c r="M56" s="132">
        <v>147351.72400759996</v>
      </c>
      <c r="N56" s="84"/>
      <c r="O56" s="84"/>
      <c r="P56" s="84"/>
      <c r="Q56" s="84"/>
    </row>
    <row r="57" spans="1:17" ht="15">
      <c r="A57" s="129" t="s">
        <v>210</v>
      </c>
      <c r="B57" s="130" t="s">
        <v>54</v>
      </c>
      <c r="C57" s="131">
        <v>139877</v>
      </c>
      <c r="D57" s="132">
        <v>67819.84</v>
      </c>
      <c r="E57" s="132">
        <v>13507.8</v>
      </c>
      <c r="F57" s="132">
        <v>3312</v>
      </c>
      <c r="G57" s="132">
        <v>585</v>
      </c>
      <c r="H57" s="132">
        <v>59251.5</v>
      </c>
      <c r="I57" s="132">
        <v>144476.14</v>
      </c>
      <c r="J57" s="132">
        <v>0</v>
      </c>
      <c r="K57" s="132">
        <v>144476.14</v>
      </c>
      <c r="L57" s="132">
        <v>0</v>
      </c>
      <c r="M57" s="132">
        <v>144476.14</v>
      </c>
      <c r="N57" s="84"/>
      <c r="O57" s="84"/>
      <c r="P57" s="84"/>
      <c r="Q57" s="84"/>
    </row>
    <row r="58" spans="1:17" ht="15">
      <c r="A58" s="129" t="s">
        <v>210</v>
      </c>
      <c r="B58" s="130" t="s">
        <v>53</v>
      </c>
      <c r="C58" s="131">
        <v>126951</v>
      </c>
      <c r="D58" s="132">
        <v>66254.18788499993</v>
      </c>
      <c r="E58" s="132">
        <v>12956.32</v>
      </c>
      <c r="F58" s="132">
        <v>3960</v>
      </c>
      <c r="G58" s="132">
        <v>555</v>
      </c>
      <c r="H58" s="132">
        <v>59251.5</v>
      </c>
      <c r="I58" s="132">
        <v>142977.00788499994</v>
      </c>
      <c r="J58" s="132">
        <v>0</v>
      </c>
      <c r="K58" s="132">
        <v>142977.00788499994</v>
      </c>
      <c r="L58" s="132">
        <v>0</v>
      </c>
      <c r="M58" s="132">
        <v>142977.00788499994</v>
      </c>
      <c r="N58" s="124"/>
      <c r="O58" s="84"/>
      <c r="P58" s="84"/>
      <c r="Q58" s="84"/>
    </row>
    <row r="59" spans="1:17" ht="15">
      <c r="A59" s="129" t="s">
        <v>210</v>
      </c>
      <c r="B59" s="130" t="s">
        <v>71</v>
      </c>
      <c r="C59" s="131">
        <f>D7+I7</f>
        <v>105505</v>
      </c>
      <c r="D59" s="132">
        <f>C7+L7</f>
        <v>55384.570503049996</v>
      </c>
      <c r="E59" s="132">
        <f>E7</f>
        <v>10523.94</v>
      </c>
      <c r="F59" s="132">
        <f>H7+J7+K7</f>
        <v>2970</v>
      </c>
      <c r="G59" s="132">
        <f>F7</f>
        <v>585</v>
      </c>
      <c r="H59" s="132">
        <f>G7</f>
        <v>59251.5</v>
      </c>
      <c r="I59" s="132">
        <f>SUM(D59:H59)</f>
        <v>128715.01050305</v>
      </c>
      <c r="J59" s="132">
        <v>0</v>
      </c>
      <c r="K59" s="132">
        <f>SUM(I59:J59)</f>
        <v>128715.01050305</v>
      </c>
      <c r="L59" s="132">
        <v>0</v>
      </c>
      <c r="M59" s="132">
        <f>SUM(K59:L59)</f>
        <v>128715.01050305</v>
      </c>
      <c r="N59" s="84"/>
      <c r="O59" s="84"/>
      <c r="P59" s="84"/>
      <c r="Q59" s="84"/>
    </row>
    <row r="60" spans="1:17" ht="15">
      <c r="A60" s="129"/>
      <c r="B60" s="130"/>
      <c r="C60" s="131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84"/>
      <c r="O60" s="84"/>
      <c r="P60" s="84"/>
      <c r="Q60" s="84"/>
    </row>
    <row r="61" spans="1:17" ht="15">
      <c r="A61" s="129"/>
      <c r="B61" s="124"/>
      <c r="C61" s="131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84"/>
      <c r="O61" s="84"/>
      <c r="P61" s="84"/>
      <c r="Q61" s="84"/>
    </row>
    <row r="62" spans="1:17" ht="15">
      <c r="A62" s="129" t="s">
        <v>177</v>
      </c>
      <c r="B62" s="130" t="s">
        <v>812</v>
      </c>
      <c r="C62" s="131">
        <v>136849</v>
      </c>
      <c r="D62" s="132">
        <v>47466.33</v>
      </c>
      <c r="E62" s="132">
        <v>9496.93</v>
      </c>
      <c r="F62" s="132">
        <v>6179.94</v>
      </c>
      <c r="G62" s="132">
        <v>3495</v>
      </c>
      <c r="H62" s="132">
        <v>56602.28</v>
      </c>
      <c r="I62" s="132">
        <v>123240.48</v>
      </c>
      <c r="J62" s="132">
        <v>4656.025334399999</v>
      </c>
      <c r="K62" s="132">
        <v>127896.50533439998</v>
      </c>
      <c r="L62" s="132">
        <v>587.4946655999956</v>
      </c>
      <c r="M62" s="132">
        <v>128484</v>
      </c>
      <c r="N62" s="84"/>
      <c r="O62" s="84"/>
      <c r="P62" s="84"/>
      <c r="Q62" s="84"/>
    </row>
    <row r="63" spans="1:17" ht="15">
      <c r="A63" s="129" t="s">
        <v>177</v>
      </c>
      <c r="B63" s="130" t="s">
        <v>814</v>
      </c>
      <c r="C63" s="131">
        <v>129129</v>
      </c>
      <c r="D63" s="132">
        <v>47407.73023999999</v>
      </c>
      <c r="E63" s="132">
        <v>11366.66</v>
      </c>
      <c r="F63" s="132">
        <v>9296.978909090909</v>
      </c>
      <c r="G63" s="132">
        <v>3855</v>
      </c>
      <c r="H63" s="132">
        <v>62960.8</v>
      </c>
      <c r="I63" s="132">
        <v>134887.16914909089</v>
      </c>
      <c r="J63" s="132">
        <v>6511.003654826617</v>
      </c>
      <c r="K63" s="132">
        <v>141398.1728039175</v>
      </c>
      <c r="L63" s="132">
        <v>-14205</v>
      </c>
      <c r="M63" s="132">
        <v>127193.17280391749</v>
      </c>
      <c r="N63" s="84"/>
      <c r="O63" s="84"/>
      <c r="P63" s="84"/>
      <c r="Q63" s="84"/>
    </row>
    <row r="64" spans="1:17" ht="15">
      <c r="A64" s="129" t="s">
        <v>177</v>
      </c>
      <c r="B64" s="130" t="s">
        <v>815</v>
      </c>
      <c r="C64" s="131">
        <v>120469</v>
      </c>
      <c r="D64" s="132">
        <v>46454.56</v>
      </c>
      <c r="E64" s="132">
        <v>10509.91</v>
      </c>
      <c r="F64" s="132">
        <v>6619.39</v>
      </c>
      <c r="G64" s="132">
        <v>3810</v>
      </c>
      <c r="H64" s="132">
        <v>66462</v>
      </c>
      <c r="I64" s="132">
        <v>133855.86</v>
      </c>
      <c r="J64" s="132">
        <v>3038.528022</v>
      </c>
      <c r="K64" s="132">
        <v>136894.388022</v>
      </c>
      <c r="L64" s="132">
        <v>-3998</v>
      </c>
      <c r="M64" s="132">
        <v>132896.388022</v>
      </c>
      <c r="N64" s="84"/>
      <c r="O64" s="84"/>
      <c r="P64" s="84"/>
      <c r="Q64" s="84"/>
    </row>
    <row r="65" spans="1:17" ht="15">
      <c r="A65" s="129" t="s">
        <v>177</v>
      </c>
      <c r="B65" s="130" t="s">
        <v>816</v>
      </c>
      <c r="C65" s="131">
        <v>116637</v>
      </c>
      <c r="D65" s="132">
        <v>44736.44</v>
      </c>
      <c r="E65" s="132">
        <v>9955.6</v>
      </c>
      <c r="F65" s="132">
        <v>5131.24</v>
      </c>
      <c r="G65" s="132">
        <v>3585</v>
      </c>
      <c r="H65" s="132">
        <v>66317.163</v>
      </c>
      <c r="I65" s="132">
        <v>129725.44299999997</v>
      </c>
      <c r="J65" s="132">
        <v>0</v>
      </c>
      <c r="K65" s="132">
        <v>129725.44299999997</v>
      </c>
      <c r="L65" s="132">
        <v>7822</v>
      </c>
      <c r="M65" s="132">
        <v>137547.44299999997</v>
      </c>
      <c r="N65" s="84"/>
      <c r="O65" s="84"/>
      <c r="P65" s="84"/>
      <c r="Q65" s="84"/>
    </row>
    <row r="66" spans="1:17" ht="15">
      <c r="A66" s="129" t="s">
        <v>177</v>
      </c>
      <c r="B66" s="130" t="s">
        <v>56</v>
      </c>
      <c r="C66" s="131">
        <v>124978</v>
      </c>
      <c r="D66" s="132">
        <v>46341.914</v>
      </c>
      <c r="E66" s="132">
        <v>11240.36</v>
      </c>
      <c r="F66" s="132">
        <v>11614.086451612904</v>
      </c>
      <c r="G66" s="132">
        <v>3510</v>
      </c>
      <c r="H66" s="132">
        <v>66317.163</v>
      </c>
      <c r="I66" s="132">
        <v>139023.5234516129</v>
      </c>
      <c r="J66" s="132">
        <v>0</v>
      </c>
      <c r="K66" s="132">
        <v>139023.5234516129</v>
      </c>
      <c r="L66" s="132">
        <v>0</v>
      </c>
      <c r="M66" s="132">
        <v>139023.5234516129</v>
      </c>
      <c r="N66" s="84"/>
      <c r="O66" s="84"/>
      <c r="P66" s="84"/>
      <c r="Q66" s="84"/>
    </row>
    <row r="67" spans="1:17" ht="15">
      <c r="A67" s="129" t="s">
        <v>177</v>
      </c>
      <c r="B67" s="130" t="s">
        <v>55</v>
      </c>
      <c r="C67" s="131">
        <v>191174</v>
      </c>
      <c r="D67" s="132">
        <v>40521.833322799976</v>
      </c>
      <c r="E67" s="132">
        <v>9410.120000000006</v>
      </c>
      <c r="F67" s="132">
        <v>13309.8</v>
      </c>
      <c r="G67" s="132">
        <v>3450</v>
      </c>
      <c r="H67" s="132">
        <v>69452.163</v>
      </c>
      <c r="I67" s="132">
        <v>136143.91632279998</v>
      </c>
      <c r="J67" s="132">
        <v>0</v>
      </c>
      <c r="K67" s="132">
        <v>136143.91632279998</v>
      </c>
      <c r="L67" s="132">
        <v>0</v>
      </c>
      <c r="M67" s="132">
        <v>136143.91632279998</v>
      </c>
      <c r="N67" s="84"/>
      <c r="O67" s="84"/>
      <c r="P67" s="84"/>
      <c r="Q67" s="84"/>
    </row>
    <row r="68" spans="1:17" ht="15">
      <c r="A68" s="129" t="s">
        <v>177</v>
      </c>
      <c r="B68" s="130" t="s">
        <v>54</v>
      </c>
      <c r="C68" s="131">
        <v>155763</v>
      </c>
      <c r="D68" s="132">
        <v>49574.87</v>
      </c>
      <c r="E68" s="132">
        <v>12305.3</v>
      </c>
      <c r="F68" s="132">
        <v>8219.63</v>
      </c>
      <c r="G68" s="132">
        <v>3450</v>
      </c>
      <c r="H68" s="132">
        <v>67984.983</v>
      </c>
      <c r="I68" s="132">
        <v>141534.783</v>
      </c>
      <c r="J68" s="132">
        <v>0</v>
      </c>
      <c r="K68" s="132">
        <v>141534.783</v>
      </c>
      <c r="L68" s="132">
        <v>0</v>
      </c>
      <c r="M68" s="132">
        <v>141534.783</v>
      </c>
      <c r="N68" s="84"/>
      <c r="O68" s="84"/>
      <c r="P68" s="84"/>
      <c r="Q68" s="84"/>
    </row>
    <row r="69" spans="1:17" ht="15">
      <c r="A69" s="129" t="s">
        <v>177</v>
      </c>
      <c r="B69" s="130" t="s">
        <v>53</v>
      </c>
      <c r="C69" s="131">
        <v>159460</v>
      </c>
      <c r="D69" s="132">
        <v>37011.158008999955</v>
      </c>
      <c r="E69" s="132">
        <v>7761.38</v>
      </c>
      <c r="F69" s="132">
        <v>21632.26</v>
      </c>
      <c r="G69" s="132">
        <v>3375</v>
      </c>
      <c r="H69" s="132">
        <v>66730.98300000001</v>
      </c>
      <c r="I69" s="132">
        <v>136510.78100899997</v>
      </c>
      <c r="J69" s="132">
        <v>0</v>
      </c>
      <c r="K69" s="132">
        <v>136510.78100899997</v>
      </c>
      <c r="L69" s="132">
        <v>0</v>
      </c>
      <c r="M69" s="132">
        <v>136510.78100899997</v>
      </c>
      <c r="N69" s="84"/>
      <c r="O69" s="84"/>
      <c r="P69" s="84"/>
      <c r="Q69" s="84"/>
    </row>
    <row r="70" spans="1:17" ht="15">
      <c r="A70" s="129" t="s">
        <v>177</v>
      </c>
      <c r="B70" s="130" t="s">
        <v>71</v>
      </c>
      <c r="C70" s="131">
        <f>D10+I10</f>
        <v>189464</v>
      </c>
      <c r="D70" s="132">
        <f>C10+L10</f>
        <v>40016.32524630004</v>
      </c>
      <c r="E70" s="132">
        <f>E10</f>
        <v>10573.48</v>
      </c>
      <c r="F70" s="132">
        <f>H10+J10+K10</f>
        <v>10616.36</v>
      </c>
      <c r="G70" s="132">
        <f>F10</f>
        <v>3405</v>
      </c>
      <c r="H70" s="132">
        <f>G10</f>
        <v>63595.983</v>
      </c>
      <c r="I70" s="132">
        <f>SUM(D70:H70)</f>
        <v>128207.14824630003</v>
      </c>
      <c r="J70" s="132">
        <v>0</v>
      </c>
      <c r="K70" s="132">
        <f>SUM(I70:J70)</f>
        <v>128207.14824630003</v>
      </c>
      <c r="L70" s="132">
        <v>0</v>
      </c>
      <c r="M70" s="132">
        <f>SUM(K70:L70)</f>
        <v>128207.14824630003</v>
      </c>
      <c r="N70" s="84"/>
      <c r="O70" s="84"/>
      <c r="P70" s="84"/>
      <c r="Q70" s="84"/>
    </row>
    <row r="71" spans="1:17" ht="15">
      <c r="A71" s="129"/>
      <c r="B71" s="130"/>
      <c r="C71" s="131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84"/>
      <c r="O71" s="84"/>
      <c r="P71" s="84"/>
      <c r="Q71" s="84"/>
    </row>
    <row r="72" spans="1:17" ht="15">
      <c r="A72" s="129"/>
      <c r="B72" s="124"/>
      <c r="C72" s="131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24"/>
      <c r="O72" s="84"/>
      <c r="P72" s="84"/>
      <c r="Q72" s="84"/>
    </row>
    <row r="73" spans="1:17" ht="15">
      <c r="A73" s="129" t="s">
        <v>140</v>
      </c>
      <c r="B73" s="130" t="s">
        <v>812</v>
      </c>
      <c r="C73" s="131">
        <v>257374</v>
      </c>
      <c r="D73" s="132">
        <v>106670.20100000006</v>
      </c>
      <c r="E73" s="132">
        <v>16334.26</v>
      </c>
      <c r="F73" s="132">
        <v>1990.93</v>
      </c>
      <c r="G73" s="132">
        <v>14820</v>
      </c>
      <c r="H73" s="132">
        <v>241434.2</v>
      </c>
      <c r="I73" s="132">
        <v>381249.591</v>
      </c>
      <c r="J73" s="132">
        <v>14403.60954798</v>
      </c>
      <c r="K73" s="132">
        <v>395653.20054798</v>
      </c>
      <c r="L73" s="132">
        <v>-36792.20054798026</v>
      </c>
      <c r="M73" s="132">
        <v>358861</v>
      </c>
      <c r="N73" s="124"/>
      <c r="O73" s="84"/>
      <c r="P73" s="84"/>
      <c r="Q73" s="84"/>
    </row>
    <row r="74" spans="1:17" ht="15">
      <c r="A74" s="129" t="s">
        <v>140</v>
      </c>
      <c r="B74" s="130" t="s">
        <v>814</v>
      </c>
      <c r="C74" s="131">
        <v>191584</v>
      </c>
      <c r="D74" s="132">
        <v>91089.95479999996</v>
      </c>
      <c r="E74" s="132">
        <v>14949.92</v>
      </c>
      <c r="F74" s="132">
        <v>8349.15218181818</v>
      </c>
      <c r="G74" s="132">
        <v>14460</v>
      </c>
      <c r="H74" s="132">
        <v>224184.8</v>
      </c>
      <c r="I74" s="132">
        <v>353033.8269818181</v>
      </c>
      <c r="J74" s="132">
        <v>17040.94282841236</v>
      </c>
      <c r="K74" s="132">
        <v>370074.7698102305</v>
      </c>
      <c r="L74" s="132">
        <v>-20908</v>
      </c>
      <c r="M74" s="132">
        <v>349166.7698102305</v>
      </c>
      <c r="N74" s="124"/>
      <c r="O74" s="84"/>
      <c r="P74" s="84"/>
      <c r="Q74" s="84"/>
    </row>
    <row r="75" spans="1:17" ht="15">
      <c r="A75" s="129" t="s">
        <v>140</v>
      </c>
      <c r="B75" s="130" t="s">
        <v>815</v>
      </c>
      <c r="C75" s="131">
        <v>208647</v>
      </c>
      <c r="D75" s="132">
        <v>95752.98999999986</v>
      </c>
      <c r="E75" s="132">
        <v>15593.47</v>
      </c>
      <c r="F75" s="132">
        <v>5212.05</v>
      </c>
      <c r="G75" s="132">
        <v>13530</v>
      </c>
      <c r="H75" s="132">
        <v>230806.6</v>
      </c>
      <c r="I75" s="132">
        <v>360895.11</v>
      </c>
      <c r="J75" s="132">
        <v>8192.318996999997</v>
      </c>
      <c r="K75" s="132">
        <v>369087.42899699986</v>
      </c>
      <c r="L75" s="132">
        <v>-11582</v>
      </c>
      <c r="M75" s="132">
        <v>357505.42899699986</v>
      </c>
      <c r="N75" s="124"/>
      <c r="O75" s="84"/>
      <c r="P75" s="84"/>
      <c r="Q75" s="84"/>
    </row>
    <row r="76" spans="1:17" ht="15">
      <c r="A76" s="129" t="s">
        <v>140</v>
      </c>
      <c r="B76" s="130" t="s">
        <v>816</v>
      </c>
      <c r="C76" s="131">
        <v>199202</v>
      </c>
      <c r="D76" s="132">
        <v>92537.72000000006</v>
      </c>
      <c r="E76" s="132">
        <v>15172.57</v>
      </c>
      <c r="F76" s="132">
        <v>4661.695161290323</v>
      </c>
      <c r="G76" s="132">
        <v>12630</v>
      </c>
      <c r="H76" s="132">
        <v>238661.34896999993</v>
      </c>
      <c r="I76" s="132">
        <v>363663.3341312903</v>
      </c>
      <c r="J76" s="132">
        <v>0</v>
      </c>
      <c r="K76" s="132">
        <v>363663.3341312903</v>
      </c>
      <c r="L76" s="132">
        <v>-54021</v>
      </c>
      <c r="M76" s="132">
        <v>309642.3341312903</v>
      </c>
      <c r="N76" s="124"/>
      <c r="O76" s="84"/>
      <c r="P76" s="84"/>
      <c r="Q76" s="84"/>
    </row>
    <row r="77" spans="1:17" ht="15">
      <c r="A77" s="129" t="s">
        <v>140</v>
      </c>
      <c r="B77" s="130" t="s">
        <v>56</v>
      </c>
      <c r="C77" s="131">
        <v>212454</v>
      </c>
      <c r="D77" s="132">
        <v>87742.079</v>
      </c>
      <c r="E77" s="132">
        <v>15706.42</v>
      </c>
      <c r="F77" s="132">
        <v>6223.44806451613</v>
      </c>
      <c r="G77" s="132">
        <v>12210</v>
      </c>
      <c r="H77" s="132">
        <v>233484.34490040003</v>
      </c>
      <c r="I77" s="132">
        <v>355366.29196491616</v>
      </c>
      <c r="J77" s="132">
        <v>0</v>
      </c>
      <c r="K77" s="132">
        <v>355366.29196491616</v>
      </c>
      <c r="L77" s="132">
        <v>0</v>
      </c>
      <c r="M77" s="132">
        <v>355366.29196491616</v>
      </c>
      <c r="N77" s="124"/>
      <c r="O77" s="84"/>
      <c r="P77" s="84"/>
      <c r="Q77" s="84"/>
    </row>
    <row r="78" spans="1:17" ht="15">
      <c r="A78" s="129" t="s">
        <v>140</v>
      </c>
      <c r="B78" s="130" t="s">
        <v>55</v>
      </c>
      <c r="C78" s="131">
        <v>210854</v>
      </c>
      <c r="D78" s="132">
        <v>94125.6204648</v>
      </c>
      <c r="E78" s="132">
        <v>16078.4</v>
      </c>
      <c r="F78" s="132">
        <v>21278.43</v>
      </c>
      <c r="G78" s="132">
        <v>12240</v>
      </c>
      <c r="H78" s="132">
        <v>229544.7</v>
      </c>
      <c r="I78" s="132">
        <v>373267.15046480007</v>
      </c>
      <c r="J78" s="132">
        <v>0</v>
      </c>
      <c r="K78" s="132">
        <v>373267.15046480007</v>
      </c>
      <c r="L78" s="132">
        <v>0</v>
      </c>
      <c r="M78" s="132">
        <v>373267.15046480007</v>
      </c>
      <c r="N78" s="124"/>
      <c r="O78" s="84"/>
      <c r="P78" s="84"/>
      <c r="Q78" s="84"/>
    </row>
    <row r="79" spans="1:17" ht="15">
      <c r="A79" s="129" t="s">
        <v>140</v>
      </c>
      <c r="B79" s="130" t="s">
        <v>54</v>
      </c>
      <c r="C79" s="131">
        <v>187807</v>
      </c>
      <c r="D79" s="132">
        <v>91290.95</v>
      </c>
      <c r="E79" s="132">
        <v>14991.1</v>
      </c>
      <c r="F79" s="132">
        <v>10013.42</v>
      </c>
      <c r="G79" s="132">
        <v>13080</v>
      </c>
      <c r="H79" s="132">
        <v>234686.1</v>
      </c>
      <c r="I79" s="132">
        <v>364061.57</v>
      </c>
      <c r="J79" s="132">
        <v>0</v>
      </c>
      <c r="K79" s="132">
        <v>364061.57</v>
      </c>
      <c r="L79" s="132">
        <v>0</v>
      </c>
      <c r="M79" s="132">
        <v>364061.57</v>
      </c>
      <c r="N79" s="132"/>
      <c r="O79" s="84"/>
      <c r="P79" s="84"/>
      <c r="Q79" s="84"/>
    </row>
    <row r="80" spans="1:17" ht="15">
      <c r="A80" s="129" t="s">
        <v>140</v>
      </c>
      <c r="B80" s="130" t="s">
        <v>53</v>
      </c>
      <c r="C80" s="131">
        <v>214511</v>
      </c>
      <c r="D80" s="132">
        <v>92329.1296849999</v>
      </c>
      <c r="E80" s="132">
        <v>15666.46</v>
      </c>
      <c r="F80" s="132">
        <v>15748.46</v>
      </c>
      <c r="G80" s="132">
        <v>12090</v>
      </c>
      <c r="H80" s="132">
        <v>249922.2</v>
      </c>
      <c r="I80" s="132">
        <v>385756.24968499993</v>
      </c>
      <c r="J80" s="132">
        <v>0</v>
      </c>
      <c r="K80" s="132">
        <v>385756.24968499993</v>
      </c>
      <c r="L80" s="132">
        <v>0</v>
      </c>
      <c r="M80" s="132">
        <v>385756.24968499993</v>
      </c>
      <c r="N80" s="132"/>
      <c r="O80" s="84"/>
      <c r="P80" s="84"/>
      <c r="Q80" s="84"/>
    </row>
    <row r="81" spans="1:17" ht="15">
      <c r="A81" s="129" t="s">
        <v>140</v>
      </c>
      <c r="B81" s="130" t="s">
        <v>71</v>
      </c>
      <c r="C81" s="131">
        <f>D14+I14</f>
        <v>209979</v>
      </c>
      <c r="D81" s="132">
        <f>C14+L14</f>
        <v>88519.87523915006</v>
      </c>
      <c r="E81" s="132">
        <f>E14</f>
        <v>17428.64</v>
      </c>
      <c r="F81" s="132">
        <f>H14+J14+K14</f>
        <v>19456.420000000002</v>
      </c>
      <c r="G81" s="132">
        <f>F14</f>
        <v>11985</v>
      </c>
      <c r="H81" s="132">
        <f>G14</f>
        <v>249577.35</v>
      </c>
      <c r="I81" s="132">
        <f>SUM(D81:H81)</f>
        <v>386967.28523915005</v>
      </c>
      <c r="J81" s="132">
        <v>0</v>
      </c>
      <c r="K81" s="132">
        <f>SUM(I81:J81)</f>
        <v>386967.28523915005</v>
      </c>
      <c r="L81" s="132">
        <v>0</v>
      </c>
      <c r="M81" s="132">
        <f>SUM(K81:L81)</f>
        <v>386967.28523915005</v>
      </c>
      <c r="N81" s="84"/>
      <c r="O81" s="84"/>
      <c r="P81" s="84"/>
      <c r="Q81" s="84"/>
    </row>
    <row r="82" spans="1:17" ht="15">
      <c r="A82" s="129"/>
      <c r="B82" s="130"/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24"/>
      <c r="O82" s="84"/>
      <c r="P82" s="84"/>
      <c r="Q82" s="84"/>
    </row>
    <row r="83" spans="1:17" ht="15">
      <c r="A83" s="129"/>
      <c r="B83" s="124"/>
      <c r="C83" s="131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24"/>
      <c r="O83" s="84"/>
      <c r="P83" s="84"/>
      <c r="Q83" s="84"/>
    </row>
    <row r="84" spans="1:17" ht="15">
      <c r="A84" s="129" t="s">
        <v>817</v>
      </c>
      <c r="B84" s="130" t="s">
        <v>812</v>
      </c>
      <c r="C84" s="131">
        <v>2064707</v>
      </c>
      <c r="D84" s="132">
        <v>561505.45</v>
      </c>
      <c r="E84" s="132">
        <v>41163.91</v>
      </c>
      <c r="F84" s="132">
        <v>60838.48</v>
      </c>
      <c r="G84" s="132">
        <v>6075</v>
      </c>
      <c r="H84" s="132">
        <v>75325.04</v>
      </c>
      <c r="I84" s="132">
        <v>744907.88</v>
      </c>
      <c r="J84" s="132">
        <v>28142.619706399993</v>
      </c>
      <c r="K84" s="132">
        <v>773050.4997063997</v>
      </c>
      <c r="L84" s="132">
        <v>170575.50029360014</v>
      </c>
      <c r="M84" s="132">
        <v>943626</v>
      </c>
      <c r="N84" s="124"/>
      <c r="O84" s="84"/>
      <c r="P84" s="84"/>
      <c r="Q84" s="84"/>
    </row>
    <row r="85" spans="1:17" ht="15">
      <c r="A85" s="129" t="s">
        <v>817</v>
      </c>
      <c r="B85" s="130" t="s">
        <v>814</v>
      </c>
      <c r="C85" s="131">
        <v>2040835</v>
      </c>
      <c r="D85" s="132">
        <v>515411.67912</v>
      </c>
      <c r="E85" s="132">
        <v>45665.5</v>
      </c>
      <c r="F85" s="132">
        <v>57541.367999999995</v>
      </c>
      <c r="G85" s="132">
        <v>5685</v>
      </c>
      <c r="H85" s="132">
        <v>82924.8</v>
      </c>
      <c r="I85" s="132">
        <v>707228.34712</v>
      </c>
      <c r="J85" s="132">
        <v>34137.912315482405</v>
      </c>
      <c r="K85" s="132">
        <v>741366.2594354824</v>
      </c>
      <c r="L85" s="132">
        <v>20891</v>
      </c>
      <c r="M85" s="132">
        <v>762257.2594354824</v>
      </c>
      <c r="N85" s="124"/>
      <c r="O85" s="84"/>
      <c r="P85" s="84"/>
      <c r="Q85" s="84"/>
    </row>
    <row r="86" spans="1:17" ht="15">
      <c r="A86" s="129"/>
      <c r="B86" s="130"/>
      <c r="C86" s="131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24"/>
      <c r="O86" s="84"/>
      <c r="P86" s="84"/>
      <c r="Q86" s="84"/>
    </row>
    <row r="87" spans="1:17" ht="15">
      <c r="A87" s="129" t="s">
        <v>172</v>
      </c>
      <c r="B87" s="130" t="s">
        <v>815</v>
      </c>
      <c r="C87" s="131">
        <v>129023</v>
      </c>
      <c r="D87" s="132">
        <v>50306.95</v>
      </c>
      <c r="E87" s="132">
        <v>6839.58</v>
      </c>
      <c r="F87" s="132">
        <v>787.7</v>
      </c>
      <c r="G87" s="132">
        <v>1950</v>
      </c>
      <c r="H87" s="132">
        <v>21000</v>
      </c>
      <c r="I87" s="132">
        <v>80884.23</v>
      </c>
      <c r="J87" s="132">
        <v>1836.072021</v>
      </c>
      <c r="K87" s="132">
        <v>82720.302021</v>
      </c>
      <c r="L87" s="132">
        <v>-399</v>
      </c>
      <c r="M87" s="132">
        <v>82321.302021</v>
      </c>
      <c r="N87" s="124"/>
      <c r="O87" s="84"/>
      <c r="P87" s="84"/>
      <c r="Q87" s="84"/>
    </row>
    <row r="88" spans="1:17" ht="15">
      <c r="A88" s="129" t="s">
        <v>172</v>
      </c>
      <c r="B88" s="130" t="s">
        <v>816</v>
      </c>
      <c r="C88" s="131">
        <v>125478</v>
      </c>
      <c r="D88" s="132">
        <v>44456.48</v>
      </c>
      <c r="E88" s="132">
        <v>5399.97</v>
      </c>
      <c r="F88" s="132">
        <v>693</v>
      </c>
      <c r="G88" s="132">
        <v>1755</v>
      </c>
      <c r="H88" s="132">
        <v>25080</v>
      </c>
      <c r="I88" s="132">
        <v>77384.45</v>
      </c>
      <c r="J88" s="132">
        <v>0</v>
      </c>
      <c r="K88" s="132">
        <v>77384.45</v>
      </c>
      <c r="L88" s="132">
        <v>81</v>
      </c>
      <c r="M88" s="132">
        <v>77465.45</v>
      </c>
      <c r="N88" s="124"/>
      <c r="O88" s="84"/>
      <c r="P88" s="84"/>
      <c r="Q88" s="84"/>
    </row>
    <row r="89" spans="1:17" ht="15">
      <c r="A89" s="129" t="s">
        <v>172</v>
      </c>
      <c r="B89" s="130" t="s">
        <v>56</v>
      </c>
      <c r="C89" s="131">
        <v>158533</v>
      </c>
      <c r="D89" s="132">
        <v>44165.451</v>
      </c>
      <c r="E89" s="132">
        <v>5405.21</v>
      </c>
      <c r="F89" s="132">
        <v>149.99225806451614</v>
      </c>
      <c r="G89" s="132">
        <v>1860</v>
      </c>
      <c r="H89" s="132">
        <v>25080</v>
      </c>
      <c r="I89" s="132">
        <v>76660.65325806451</v>
      </c>
      <c r="J89" s="132">
        <v>0</v>
      </c>
      <c r="K89" s="132">
        <v>76660.65325806451</v>
      </c>
      <c r="L89" s="132">
        <v>0</v>
      </c>
      <c r="M89" s="132">
        <v>76660.65325806451</v>
      </c>
      <c r="N89" s="124"/>
      <c r="O89" s="84"/>
      <c r="P89" s="84"/>
      <c r="Q89" s="84"/>
    </row>
    <row r="90" spans="1:17" ht="15">
      <c r="A90" s="129" t="s">
        <v>172</v>
      </c>
      <c r="B90" s="130" t="s">
        <v>55</v>
      </c>
      <c r="C90" s="131">
        <v>72980</v>
      </c>
      <c r="D90" s="132">
        <v>37018.6398892</v>
      </c>
      <c r="E90" s="132">
        <v>6007.16</v>
      </c>
      <c r="F90" s="132">
        <v>19910.96</v>
      </c>
      <c r="G90" s="132">
        <v>1740</v>
      </c>
      <c r="H90" s="132">
        <v>21945</v>
      </c>
      <c r="I90" s="132">
        <v>86621.75988920001</v>
      </c>
      <c r="J90" s="132">
        <v>0</v>
      </c>
      <c r="K90" s="132">
        <v>86621.75988920001</v>
      </c>
      <c r="L90" s="132">
        <v>0</v>
      </c>
      <c r="M90" s="132">
        <v>86621.75988920001</v>
      </c>
      <c r="N90" s="84"/>
      <c r="O90" s="84"/>
      <c r="P90" s="84"/>
      <c r="Q90" s="84"/>
    </row>
    <row r="91" spans="1:17" ht="15">
      <c r="A91" s="129" t="s">
        <v>172</v>
      </c>
      <c r="B91" s="130" t="s">
        <v>54</v>
      </c>
      <c r="C91" s="131">
        <v>93691</v>
      </c>
      <c r="D91" s="132">
        <v>75548.29</v>
      </c>
      <c r="E91" s="132">
        <v>8024.78</v>
      </c>
      <c r="F91" s="132">
        <v>576</v>
      </c>
      <c r="G91" s="132">
        <v>1950</v>
      </c>
      <c r="H91" s="132">
        <v>18810</v>
      </c>
      <c r="I91" s="132">
        <v>104909.07</v>
      </c>
      <c r="J91" s="132">
        <v>0</v>
      </c>
      <c r="K91" s="132">
        <v>104909.07</v>
      </c>
      <c r="L91" s="132">
        <v>0</v>
      </c>
      <c r="M91" s="132">
        <v>104909.07</v>
      </c>
      <c r="N91" s="84"/>
      <c r="O91" s="84"/>
      <c r="P91" s="84"/>
      <c r="Q91" s="84"/>
    </row>
    <row r="92" spans="1:17" ht="15">
      <c r="A92" s="129" t="s">
        <v>172</v>
      </c>
      <c r="B92" s="130" t="s">
        <v>53</v>
      </c>
      <c r="C92" s="131">
        <v>77357</v>
      </c>
      <c r="D92" s="132">
        <v>67518.75730499999</v>
      </c>
      <c r="E92" s="132">
        <v>6619.76</v>
      </c>
      <c r="F92" s="132">
        <v>839.69</v>
      </c>
      <c r="G92" s="132">
        <v>1560</v>
      </c>
      <c r="H92" s="132">
        <v>18810</v>
      </c>
      <c r="I92" s="132">
        <v>95348.20730499999</v>
      </c>
      <c r="J92" s="132">
        <v>0</v>
      </c>
      <c r="K92" s="132">
        <v>95348.20730499999</v>
      </c>
      <c r="L92" s="132">
        <v>0</v>
      </c>
      <c r="M92" s="132">
        <v>95348.20730499999</v>
      </c>
      <c r="N92" s="84"/>
      <c r="O92" s="84"/>
      <c r="P92" s="84"/>
      <c r="Q92" s="84"/>
    </row>
    <row r="93" spans="1:17" ht="15">
      <c r="A93" s="129" t="s">
        <v>172</v>
      </c>
      <c r="B93" s="130" t="s">
        <v>71</v>
      </c>
      <c r="C93" s="131">
        <f>D12+I12</f>
        <v>89455</v>
      </c>
      <c r="D93" s="132">
        <f>C12+L12</f>
        <v>71781.78948490001</v>
      </c>
      <c r="E93" s="132">
        <f>E12</f>
        <v>7936.66</v>
      </c>
      <c r="F93" s="132">
        <f>H12+J12+K12</f>
        <v>1062</v>
      </c>
      <c r="G93" s="132">
        <f>F12</f>
        <v>1455</v>
      </c>
      <c r="H93" s="132">
        <f>G12</f>
        <v>21945</v>
      </c>
      <c r="I93" s="132">
        <f>SUM(D93:H93)</f>
        <v>104180.44948490002</v>
      </c>
      <c r="J93" s="132">
        <v>0</v>
      </c>
      <c r="K93" s="132">
        <f>SUM(I93:J93)</f>
        <v>104180.44948490002</v>
      </c>
      <c r="L93" s="132">
        <v>0</v>
      </c>
      <c r="M93" s="132">
        <f>SUM(K93:L93)</f>
        <v>104180.44948490002</v>
      </c>
      <c r="N93" s="84"/>
      <c r="O93" s="84"/>
      <c r="P93" s="84"/>
      <c r="Q93" s="84"/>
    </row>
    <row r="94" spans="1:17" ht="15">
      <c r="A94" s="129"/>
      <c r="B94" s="130"/>
      <c r="C94" s="131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84"/>
      <c r="O94" s="84"/>
      <c r="P94" s="84"/>
      <c r="Q94" s="84"/>
    </row>
    <row r="95" spans="1:17" ht="15">
      <c r="A95" s="129"/>
      <c r="B95" s="130"/>
      <c r="C95" s="131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84"/>
      <c r="O95" s="84"/>
      <c r="P95" s="84"/>
      <c r="Q95" s="84"/>
    </row>
    <row r="96" spans="1:17" ht="15">
      <c r="A96" s="129" t="s">
        <v>135</v>
      </c>
      <c r="B96" s="130" t="s">
        <v>71</v>
      </c>
      <c r="C96" s="131">
        <f>D8+I8</f>
        <v>903</v>
      </c>
      <c r="D96" s="132">
        <f>C8+L8</f>
        <v>1091.9444877</v>
      </c>
      <c r="E96" s="132">
        <f>E8</f>
        <v>101.12</v>
      </c>
      <c r="F96" s="132">
        <f>H8+J8+K8</f>
        <v>12438</v>
      </c>
      <c r="G96" s="132">
        <f>F8</f>
        <v>735</v>
      </c>
      <c r="H96" s="132">
        <f>G8</f>
        <v>13041.6</v>
      </c>
      <c r="I96" s="132">
        <f>SUM(D96:H96)</f>
        <v>27407.6644877</v>
      </c>
      <c r="J96" s="132">
        <v>0</v>
      </c>
      <c r="K96" s="132">
        <f>SUM(I96:J96)</f>
        <v>27407.6644877</v>
      </c>
      <c r="L96" s="132">
        <v>0</v>
      </c>
      <c r="M96" s="132">
        <f>SUM(K96:L96)</f>
        <v>27407.6644877</v>
      </c>
      <c r="N96" s="84"/>
      <c r="O96" s="84"/>
      <c r="P96" s="84"/>
      <c r="Q96" s="84"/>
    </row>
    <row r="97" spans="1:17" ht="15">
      <c r="A97" s="129"/>
      <c r="B97" s="130"/>
      <c r="C97" s="131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84"/>
      <c r="O97" s="84"/>
      <c r="P97" s="84"/>
      <c r="Q97" s="84"/>
    </row>
    <row r="98" spans="1:17" ht="15">
      <c r="A98" s="129"/>
      <c r="B98" s="124"/>
      <c r="C98" s="131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84"/>
      <c r="O98" s="84"/>
      <c r="P98" s="84"/>
      <c r="Q98" s="84"/>
    </row>
    <row r="99" spans="1:17" ht="15">
      <c r="A99" s="129" t="s">
        <v>229</v>
      </c>
      <c r="B99" s="130" t="s">
        <v>815</v>
      </c>
      <c r="C99" s="131">
        <v>635725</v>
      </c>
      <c r="D99" s="132">
        <v>280206.22</v>
      </c>
      <c r="E99" s="132">
        <v>25642.09</v>
      </c>
      <c r="F99" s="132">
        <v>29198.63</v>
      </c>
      <c r="G99" s="132">
        <v>4245</v>
      </c>
      <c r="H99" s="132">
        <v>66048</v>
      </c>
      <c r="I99" s="132">
        <v>405339.94</v>
      </c>
      <c r="J99" s="132">
        <v>9201.216638</v>
      </c>
      <c r="K99" s="132">
        <v>414541.156638</v>
      </c>
      <c r="L99" s="132">
        <v>22776</v>
      </c>
      <c r="M99" s="132">
        <v>437317.156638</v>
      </c>
      <c r="N99" s="84"/>
      <c r="O99" s="84"/>
      <c r="P99" s="84"/>
      <c r="Q99" s="84"/>
    </row>
    <row r="100" spans="1:17" ht="15">
      <c r="A100" s="129" t="s">
        <v>229</v>
      </c>
      <c r="B100" s="130" t="s">
        <v>816</v>
      </c>
      <c r="C100" s="131">
        <v>647202</v>
      </c>
      <c r="D100" s="132">
        <v>267133.57</v>
      </c>
      <c r="E100" s="132">
        <v>24169.42</v>
      </c>
      <c r="F100" s="132">
        <v>31350.2057</v>
      </c>
      <c r="G100" s="132">
        <v>3855</v>
      </c>
      <c r="H100" s="132">
        <v>69024.549</v>
      </c>
      <c r="I100" s="132">
        <v>395532.7447</v>
      </c>
      <c r="J100" s="132">
        <v>0</v>
      </c>
      <c r="K100" s="132">
        <v>395532.7447</v>
      </c>
      <c r="L100" s="132">
        <v>3406</v>
      </c>
      <c r="M100" s="132">
        <v>398938.7447</v>
      </c>
      <c r="N100" s="84"/>
      <c r="O100" s="84"/>
      <c r="P100" s="84"/>
      <c r="Q100" s="84"/>
    </row>
    <row r="101" spans="1:17" ht="15">
      <c r="A101" s="129" t="s">
        <v>229</v>
      </c>
      <c r="B101" s="130" t="s">
        <v>56</v>
      </c>
      <c r="C101" s="131">
        <v>689479</v>
      </c>
      <c r="D101" s="132">
        <v>309201.8250000001</v>
      </c>
      <c r="E101" s="132">
        <v>28957.01</v>
      </c>
      <c r="F101" s="132">
        <v>35561.03258064516</v>
      </c>
      <c r="G101" s="132">
        <v>4230</v>
      </c>
      <c r="H101" s="132">
        <v>69024.549</v>
      </c>
      <c r="I101" s="132">
        <v>446974.4165806453</v>
      </c>
      <c r="J101" s="132">
        <v>0</v>
      </c>
      <c r="K101" s="132">
        <v>446974.4165806453</v>
      </c>
      <c r="L101" s="132">
        <v>0</v>
      </c>
      <c r="M101" s="132">
        <v>446974.4165806453</v>
      </c>
      <c r="N101" s="84"/>
      <c r="O101" s="84"/>
      <c r="P101" s="84"/>
      <c r="Q101" s="84"/>
    </row>
    <row r="102" spans="1:17" ht="15">
      <c r="A102" s="129" t="s">
        <v>229</v>
      </c>
      <c r="B102" s="130" t="s">
        <v>55</v>
      </c>
      <c r="C102" s="131">
        <v>823336</v>
      </c>
      <c r="D102" s="132">
        <v>195850.3980867998</v>
      </c>
      <c r="E102" s="132">
        <v>24772.6</v>
      </c>
      <c r="F102" s="132">
        <v>172546.59</v>
      </c>
      <c r="G102" s="132">
        <v>4335</v>
      </c>
      <c r="H102" s="132">
        <v>69338.049</v>
      </c>
      <c r="I102" s="132">
        <v>466842.63708679983</v>
      </c>
      <c r="J102" s="132">
        <v>0</v>
      </c>
      <c r="K102" s="132">
        <v>466842.63708679983</v>
      </c>
      <c r="L102" s="132">
        <v>0</v>
      </c>
      <c r="M102" s="132">
        <v>466842.63708679983</v>
      </c>
      <c r="N102" s="84"/>
      <c r="O102" s="84"/>
      <c r="P102" s="84"/>
      <c r="Q102" s="84"/>
    </row>
    <row r="103" spans="1:17" ht="15">
      <c r="A103" s="129" t="s">
        <v>229</v>
      </c>
      <c r="B103" s="130" t="s">
        <v>54</v>
      </c>
      <c r="C103" s="131">
        <v>888868</v>
      </c>
      <c r="D103" s="132">
        <v>261100.07</v>
      </c>
      <c r="E103" s="132">
        <v>27338.14</v>
      </c>
      <c r="F103" s="132">
        <v>46124.69</v>
      </c>
      <c r="G103" s="132">
        <v>4215</v>
      </c>
      <c r="H103" s="132">
        <v>64747.78199999999</v>
      </c>
      <c r="I103" s="132">
        <v>403525.68199999986</v>
      </c>
      <c r="J103" s="132">
        <v>0</v>
      </c>
      <c r="K103" s="132">
        <v>403525.68199999986</v>
      </c>
      <c r="L103" s="132">
        <v>0</v>
      </c>
      <c r="M103" s="132">
        <v>403525.68199999986</v>
      </c>
      <c r="N103" s="84"/>
      <c r="O103" s="84"/>
      <c r="P103" s="84"/>
      <c r="Q103" s="84"/>
    </row>
    <row r="104" spans="1:17" ht="15">
      <c r="A104" s="129" t="s">
        <v>229</v>
      </c>
      <c r="B104" s="130" t="s">
        <v>53</v>
      </c>
      <c r="C104" s="131">
        <v>571740</v>
      </c>
      <c r="D104" s="132">
        <v>249483.77251500002</v>
      </c>
      <c r="E104" s="132">
        <v>26060.67</v>
      </c>
      <c r="F104" s="132">
        <v>43777.9</v>
      </c>
      <c r="G104" s="132">
        <v>3540</v>
      </c>
      <c r="H104" s="132">
        <v>54258.69899999999</v>
      </c>
      <c r="I104" s="132">
        <v>377121.04151500005</v>
      </c>
      <c r="J104" s="132">
        <v>0</v>
      </c>
      <c r="K104" s="132">
        <v>377121.04151500005</v>
      </c>
      <c r="L104" s="132">
        <v>0</v>
      </c>
      <c r="M104" s="132">
        <v>377121.04151500005</v>
      </c>
      <c r="N104" s="84"/>
      <c r="O104" s="84"/>
      <c r="P104" s="84"/>
      <c r="Q104" s="84"/>
    </row>
    <row r="105" spans="1:17" ht="15">
      <c r="A105" s="129" t="s">
        <v>229</v>
      </c>
      <c r="B105" s="130" t="s">
        <v>71</v>
      </c>
      <c r="C105" s="131">
        <f>D11+I11</f>
        <v>198528</v>
      </c>
      <c r="D105" s="132">
        <f>C11+L11</f>
        <v>238563.26385799996</v>
      </c>
      <c r="E105" s="132">
        <f>E11</f>
        <v>24329.08</v>
      </c>
      <c r="F105" s="132">
        <f>H11+J11+K11</f>
        <v>28026.91</v>
      </c>
      <c r="G105" s="132">
        <f>F11</f>
        <v>3405</v>
      </c>
      <c r="H105" s="132">
        <f>G11</f>
        <v>55982.94899999999</v>
      </c>
      <c r="I105" s="132">
        <f>SUM(D105:H105)</f>
        <v>350307.20285799995</v>
      </c>
      <c r="J105" s="132">
        <v>0</v>
      </c>
      <c r="K105" s="132">
        <f>SUM(I105:J105)</f>
        <v>350307.20285799995</v>
      </c>
      <c r="L105" s="132">
        <v>0</v>
      </c>
      <c r="M105" s="132">
        <f>SUM(K105:L105)</f>
        <v>350307.20285799995</v>
      </c>
      <c r="N105" s="84"/>
      <c r="O105" s="84"/>
      <c r="P105" s="84"/>
      <c r="Q105" s="84"/>
    </row>
    <row r="106" spans="1:17" ht="15">
      <c r="A106" s="129"/>
      <c r="B106" s="130"/>
      <c r="C106" s="131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84"/>
      <c r="O106" s="84"/>
      <c r="P106" s="84"/>
      <c r="Q106" s="84"/>
    </row>
    <row r="107" spans="1:17" ht="15">
      <c r="A107" s="129"/>
      <c r="B107" s="124"/>
      <c r="C107" s="131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84"/>
      <c r="O107" s="84"/>
      <c r="P107" s="84"/>
      <c r="Q107" s="84"/>
    </row>
    <row r="108" spans="1:17" ht="15">
      <c r="A108" s="129" t="s">
        <v>506</v>
      </c>
      <c r="B108" s="130" t="s">
        <v>812</v>
      </c>
      <c r="C108" s="131">
        <v>58</v>
      </c>
      <c r="D108" s="132">
        <v>26.575</v>
      </c>
      <c r="E108" s="132">
        <v>5.18</v>
      </c>
      <c r="F108" s="132">
        <v>110</v>
      </c>
      <c r="G108" s="132">
        <v>30</v>
      </c>
      <c r="H108" s="132">
        <v>4340</v>
      </c>
      <c r="I108" s="132">
        <v>4511.755</v>
      </c>
      <c r="J108" s="132">
        <v>170.4541039</v>
      </c>
      <c r="K108" s="132">
        <v>4682.2091039</v>
      </c>
      <c r="L108" s="132">
        <v>-0.20910389999971812</v>
      </c>
      <c r="M108" s="132">
        <v>4682</v>
      </c>
      <c r="N108" s="84"/>
      <c r="O108" s="84"/>
      <c r="P108" s="84"/>
      <c r="Q108" s="84"/>
    </row>
    <row r="109" spans="1:17" ht="15">
      <c r="A109" s="129" t="s">
        <v>506</v>
      </c>
      <c r="B109" s="130" t="s">
        <v>814</v>
      </c>
      <c r="C109" s="131">
        <v>3</v>
      </c>
      <c r="D109" s="132">
        <v>1.6328</v>
      </c>
      <c r="E109" s="132">
        <v>0.18</v>
      </c>
      <c r="F109" s="132">
        <v>162.76690909090908</v>
      </c>
      <c r="G109" s="132">
        <v>30</v>
      </c>
      <c r="H109" s="132">
        <v>5600</v>
      </c>
      <c r="I109" s="132">
        <v>5794.579709090909</v>
      </c>
      <c r="J109" s="132">
        <v>279.7043625578182</v>
      </c>
      <c r="K109" s="132">
        <v>6074.284071648727</v>
      </c>
      <c r="L109" s="132">
        <v>0</v>
      </c>
      <c r="M109" s="132">
        <v>6074.284071648727</v>
      </c>
      <c r="N109" s="84"/>
      <c r="O109" s="84"/>
      <c r="P109" s="84"/>
      <c r="Q109" s="84"/>
    </row>
    <row r="110" spans="1:17" ht="15">
      <c r="A110" s="129" t="s">
        <v>506</v>
      </c>
      <c r="B110" s="130" t="s">
        <v>815</v>
      </c>
      <c r="C110" s="131">
        <v>607</v>
      </c>
      <c r="D110" s="132">
        <v>900</v>
      </c>
      <c r="E110" s="132">
        <v>37.3</v>
      </c>
      <c r="F110" s="132">
        <v>409.5</v>
      </c>
      <c r="G110" s="132">
        <v>180</v>
      </c>
      <c r="H110" s="132">
        <v>6000</v>
      </c>
      <c r="I110" s="132">
        <v>7526.8</v>
      </c>
      <c r="J110" s="132">
        <v>170.85836</v>
      </c>
      <c r="K110" s="132">
        <v>7697.65836</v>
      </c>
      <c r="L110" s="132">
        <v>93</v>
      </c>
      <c r="M110" s="132">
        <v>7790.65836</v>
      </c>
      <c r="N110" s="84"/>
      <c r="O110" s="84"/>
      <c r="P110" s="84"/>
      <c r="Q110" s="84"/>
    </row>
    <row r="111" spans="1:17" ht="15">
      <c r="A111" s="129" t="s">
        <v>506</v>
      </c>
      <c r="B111" s="130" t="s">
        <v>816</v>
      </c>
      <c r="C111" s="131">
        <v>1817</v>
      </c>
      <c r="D111" s="132">
        <v>1004.11</v>
      </c>
      <c r="E111" s="132">
        <v>126.12</v>
      </c>
      <c r="F111" s="132">
        <v>472.5</v>
      </c>
      <c r="G111" s="132">
        <v>180</v>
      </c>
      <c r="H111" s="132">
        <v>6270</v>
      </c>
      <c r="I111" s="132">
        <v>8052.73</v>
      </c>
      <c r="J111" s="132">
        <v>0</v>
      </c>
      <c r="K111" s="132">
        <v>8052.73</v>
      </c>
      <c r="L111" s="132">
        <v>0</v>
      </c>
      <c r="M111" s="132">
        <v>8052.73</v>
      </c>
      <c r="N111" s="84"/>
      <c r="O111" s="84"/>
      <c r="P111" s="84"/>
      <c r="Q111" s="84"/>
    </row>
    <row r="112" spans="1:17" ht="15">
      <c r="A112" s="129" t="s">
        <v>506</v>
      </c>
      <c r="B112" s="130" t="s">
        <v>56</v>
      </c>
      <c r="C112" s="131">
        <v>406</v>
      </c>
      <c r="D112" s="132">
        <v>632.3929999999999</v>
      </c>
      <c r="E112" s="132">
        <v>24.34</v>
      </c>
      <c r="F112" s="132">
        <v>788.2722580645161</v>
      </c>
      <c r="G112" s="132">
        <v>180</v>
      </c>
      <c r="H112" s="132">
        <v>6270</v>
      </c>
      <c r="I112" s="132">
        <v>7895.005258064516</v>
      </c>
      <c r="J112" s="132">
        <v>0</v>
      </c>
      <c r="K112" s="132">
        <v>7895.005258064516</v>
      </c>
      <c r="L112" s="132">
        <v>0</v>
      </c>
      <c r="M112" s="132">
        <v>7895.005258064516</v>
      </c>
      <c r="N112" s="84"/>
      <c r="O112" s="84"/>
      <c r="P112" s="84"/>
      <c r="Q112" s="84"/>
    </row>
    <row r="113" spans="1:17" ht="15">
      <c r="A113" s="129" t="s">
        <v>506</v>
      </c>
      <c r="B113" s="130" t="s">
        <v>55</v>
      </c>
      <c r="C113" s="131">
        <v>112</v>
      </c>
      <c r="D113" s="132">
        <v>278.74514359999995</v>
      </c>
      <c r="E113" s="132">
        <v>6.84</v>
      </c>
      <c r="F113" s="132">
        <v>1530</v>
      </c>
      <c r="G113" s="132">
        <v>135</v>
      </c>
      <c r="H113" s="132">
        <v>6270</v>
      </c>
      <c r="I113" s="132">
        <v>8220.5851436</v>
      </c>
      <c r="J113" s="132">
        <v>0</v>
      </c>
      <c r="K113" s="132">
        <v>8220.5851436</v>
      </c>
      <c r="L113" s="132">
        <v>0</v>
      </c>
      <c r="M113" s="132">
        <v>8220.5851436</v>
      </c>
      <c r="N113" s="84"/>
      <c r="O113" s="84"/>
      <c r="P113" s="84"/>
      <c r="Q113" s="84"/>
    </row>
    <row r="114" spans="1:17" ht="15">
      <c r="A114" s="129" t="s">
        <v>506</v>
      </c>
      <c r="B114" s="130" t="s">
        <v>54</v>
      </c>
      <c r="C114" s="131">
        <v>39</v>
      </c>
      <c r="D114" s="132">
        <v>23.87</v>
      </c>
      <c r="E114" s="132">
        <v>3.78</v>
      </c>
      <c r="F114" s="132">
        <v>738</v>
      </c>
      <c r="G114" s="132">
        <v>60</v>
      </c>
      <c r="H114" s="132">
        <v>6270</v>
      </c>
      <c r="I114" s="132">
        <v>7095.65</v>
      </c>
      <c r="J114" s="132">
        <v>0</v>
      </c>
      <c r="K114" s="132">
        <v>7095.65</v>
      </c>
      <c r="L114" s="132">
        <v>0</v>
      </c>
      <c r="M114" s="132">
        <v>7095.65</v>
      </c>
      <c r="N114" s="84"/>
      <c r="O114" s="84"/>
      <c r="P114" s="84"/>
      <c r="Q114" s="84"/>
    </row>
    <row r="115" spans="1:17" ht="15">
      <c r="A115" s="129" t="s">
        <v>506</v>
      </c>
      <c r="B115" s="130" t="s">
        <v>53</v>
      </c>
      <c r="C115" s="131">
        <v>3</v>
      </c>
      <c r="D115" s="132">
        <v>26.656219999999998</v>
      </c>
      <c r="E115" s="132">
        <v>0.18</v>
      </c>
      <c r="F115" s="132">
        <v>684</v>
      </c>
      <c r="G115" s="132">
        <v>30</v>
      </c>
      <c r="H115" s="132">
        <v>6270</v>
      </c>
      <c r="I115" s="132">
        <v>7010.83622</v>
      </c>
      <c r="J115" s="132">
        <v>0</v>
      </c>
      <c r="K115" s="132">
        <v>7010.83622</v>
      </c>
      <c r="L115" s="132">
        <v>0</v>
      </c>
      <c r="M115" s="132">
        <v>7010.83622</v>
      </c>
      <c r="N115" s="84"/>
      <c r="O115" s="84"/>
      <c r="P115" s="84"/>
      <c r="Q115" s="84"/>
    </row>
    <row r="116" spans="1:17" ht="15">
      <c r="A116" s="129" t="s">
        <v>506</v>
      </c>
      <c r="B116" s="130" t="s">
        <v>71</v>
      </c>
      <c r="C116" s="131">
        <f>D13+I13</f>
        <v>0</v>
      </c>
      <c r="D116" s="132">
        <f>C13+L13</f>
        <v>0</v>
      </c>
      <c r="E116" s="132">
        <f>E13</f>
        <v>0</v>
      </c>
      <c r="F116" s="132">
        <f>H13+J13+K13</f>
        <v>324</v>
      </c>
      <c r="G116" s="132">
        <f>F13</f>
        <v>0</v>
      </c>
      <c r="H116" s="132">
        <f>G13</f>
        <v>6270</v>
      </c>
      <c r="I116" s="132">
        <f>SUM(D116:H116)</f>
        <v>6594</v>
      </c>
      <c r="J116" s="132">
        <v>0</v>
      </c>
      <c r="K116" s="132">
        <f>SUM(I116:J116)</f>
        <v>6594</v>
      </c>
      <c r="L116" s="132">
        <v>0</v>
      </c>
      <c r="M116" s="132">
        <f>SUM(K116:L116)</f>
        <v>6594</v>
      </c>
      <c r="N116" s="84"/>
      <c r="O116" s="84"/>
      <c r="P116" s="84"/>
      <c r="Q116" s="84"/>
    </row>
    <row r="117" spans="1:17" ht="15">
      <c r="A117" s="129"/>
      <c r="B117" s="130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84"/>
      <c r="O117" s="84"/>
      <c r="P117" s="84"/>
      <c r="Q117" s="84"/>
    </row>
    <row r="118" spans="1:17" ht="15">
      <c r="A118" s="129"/>
      <c r="B118" s="124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84"/>
      <c r="O118" s="84"/>
      <c r="P118" s="84"/>
      <c r="Q118" s="84"/>
    </row>
    <row r="119" spans="1:17" ht="15">
      <c r="A119" s="134" t="s">
        <v>219</v>
      </c>
      <c r="B119" s="130" t="s">
        <v>812</v>
      </c>
      <c r="C119" s="131">
        <v>79819</v>
      </c>
      <c r="D119" s="132">
        <v>29136.927999999996</v>
      </c>
      <c r="E119" s="132">
        <v>6460.99</v>
      </c>
      <c r="F119" s="132">
        <v>1072.5</v>
      </c>
      <c r="G119" s="132">
        <v>1050</v>
      </c>
      <c r="H119" s="132">
        <v>41108.48</v>
      </c>
      <c r="I119" s="132">
        <v>78828.89799999999</v>
      </c>
      <c r="J119" s="132">
        <v>2978.1557664399998</v>
      </c>
      <c r="K119" s="132">
        <v>81807.05376643999</v>
      </c>
      <c r="L119" s="132">
        <v>-0.05376644000352826</v>
      </c>
      <c r="M119" s="132">
        <v>81807</v>
      </c>
      <c r="N119" s="84"/>
      <c r="O119" s="84"/>
      <c r="P119" s="84"/>
      <c r="Q119" s="84"/>
    </row>
    <row r="120" spans="1:17" ht="15">
      <c r="A120" s="134" t="s">
        <v>219</v>
      </c>
      <c r="B120" s="130" t="s">
        <v>814</v>
      </c>
      <c r="C120" s="131">
        <v>68269</v>
      </c>
      <c r="D120" s="132">
        <v>27761.98048</v>
      </c>
      <c r="E120" s="132">
        <v>6108.94</v>
      </c>
      <c r="F120" s="132">
        <v>1684.0552727272727</v>
      </c>
      <c r="G120" s="132">
        <v>1545</v>
      </c>
      <c r="H120" s="132">
        <v>42240.8</v>
      </c>
      <c r="I120" s="132">
        <v>79340.77575272728</v>
      </c>
      <c r="J120" s="132">
        <v>3829.779245584146</v>
      </c>
      <c r="K120" s="132">
        <v>83170.55499831142</v>
      </c>
      <c r="L120" s="132">
        <v>-5870</v>
      </c>
      <c r="M120" s="132">
        <v>77300.55499831142</v>
      </c>
      <c r="N120" s="84"/>
      <c r="O120" s="84"/>
      <c r="P120" s="84"/>
      <c r="Q120" s="84"/>
    </row>
    <row r="121" spans="1:17" ht="15">
      <c r="A121" s="134" t="s">
        <v>219</v>
      </c>
      <c r="B121" s="130" t="s">
        <v>815</v>
      </c>
      <c r="C121" s="131">
        <v>68866</v>
      </c>
      <c r="D121" s="132">
        <v>28948.43</v>
      </c>
      <c r="E121" s="132">
        <v>5710.39</v>
      </c>
      <c r="F121" s="132">
        <v>1653.75</v>
      </c>
      <c r="G121" s="132">
        <v>1725</v>
      </c>
      <c r="H121" s="132">
        <v>48258</v>
      </c>
      <c r="I121" s="132">
        <v>86295.57</v>
      </c>
      <c r="J121" s="132">
        <v>1958.9094390000002</v>
      </c>
      <c r="K121" s="132">
        <v>88254.479439</v>
      </c>
      <c r="L121" s="132">
        <v>-17527</v>
      </c>
      <c r="M121" s="132">
        <v>70727.479439</v>
      </c>
      <c r="N121" s="84"/>
      <c r="O121" s="84"/>
      <c r="P121" s="84"/>
      <c r="Q121" s="84"/>
    </row>
    <row r="122" spans="1:17" ht="15">
      <c r="A122" s="134" t="s">
        <v>219</v>
      </c>
      <c r="B122" s="130" t="s">
        <v>816</v>
      </c>
      <c r="C122" s="131">
        <v>82695</v>
      </c>
      <c r="D122" s="132">
        <v>33780.34</v>
      </c>
      <c r="E122" s="132">
        <v>6964.78</v>
      </c>
      <c r="F122" s="132">
        <v>929.4735483870968</v>
      </c>
      <c r="G122" s="132">
        <v>1425</v>
      </c>
      <c r="H122" s="132">
        <v>47293.983</v>
      </c>
      <c r="I122" s="132">
        <v>90393.5765483871</v>
      </c>
      <c r="J122" s="132">
        <v>0</v>
      </c>
      <c r="K122" s="132">
        <v>90393.5765483871</v>
      </c>
      <c r="L122" s="132">
        <v>29733</v>
      </c>
      <c r="M122" s="132">
        <v>120126.5765483871</v>
      </c>
      <c r="N122" s="84"/>
      <c r="O122" s="84"/>
      <c r="P122" s="84"/>
      <c r="Q122" s="84"/>
    </row>
    <row r="123" spans="1:17" ht="15">
      <c r="A123" s="134" t="s">
        <v>219</v>
      </c>
      <c r="B123" s="130" t="s">
        <v>56</v>
      </c>
      <c r="C123" s="131">
        <v>63245</v>
      </c>
      <c r="D123" s="132">
        <v>24803.898000000005</v>
      </c>
      <c r="E123" s="132">
        <v>5778.08</v>
      </c>
      <c r="F123" s="132">
        <v>1486.6722580645162</v>
      </c>
      <c r="G123" s="132">
        <v>1560</v>
      </c>
      <c r="H123" s="132">
        <v>47293.983</v>
      </c>
      <c r="I123" s="132">
        <v>80922.63325806451</v>
      </c>
      <c r="J123" s="132">
        <v>0</v>
      </c>
      <c r="K123" s="132">
        <v>80922.63325806451</v>
      </c>
      <c r="L123" s="132">
        <v>0</v>
      </c>
      <c r="M123" s="132">
        <v>80922.63325806451</v>
      </c>
      <c r="N123" s="84"/>
      <c r="O123" s="84"/>
      <c r="P123" s="84"/>
      <c r="Q123" s="84"/>
    </row>
    <row r="124" spans="1:17" ht="15">
      <c r="A124" s="134" t="s">
        <v>219</v>
      </c>
      <c r="B124" s="130" t="s">
        <v>55</v>
      </c>
      <c r="C124" s="131">
        <v>65623</v>
      </c>
      <c r="D124" s="132">
        <v>29449.856454</v>
      </c>
      <c r="E124" s="132">
        <v>6087.34</v>
      </c>
      <c r="F124" s="132">
        <v>1278</v>
      </c>
      <c r="G124" s="132">
        <v>1665</v>
      </c>
      <c r="H124" s="132">
        <v>47293.983</v>
      </c>
      <c r="I124" s="132">
        <v>85774.179454</v>
      </c>
      <c r="J124" s="132">
        <v>0</v>
      </c>
      <c r="K124" s="132">
        <v>85774.179454</v>
      </c>
      <c r="L124" s="132">
        <v>0</v>
      </c>
      <c r="M124" s="132">
        <v>85774.179454</v>
      </c>
      <c r="N124" s="84"/>
      <c r="O124" s="84"/>
      <c r="P124" s="84"/>
      <c r="Q124" s="84"/>
    </row>
    <row r="125" spans="1:17" ht="15">
      <c r="A125" s="134" t="s">
        <v>219</v>
      </c>
      <c r="B125" s="130" t="s">
        <v>54</v>
      </c>
      <c r="C125" s="131">
        <v>60858</v>
      </c>
      <c r="D125" s="132">
        <v>27837.43</v>
      </c>
      <c r="E125" s="132">
        <v>5831.68</v>
      </c>
      <c r="F125" s="132">
        <v>774</v>
      </c>
      <c r="G125" s="132">
        <v>1695</v>
      </c>
      <c r="H125" s="132">
        <v>44785.983</v>
      </c>
      <c r="I125" s="132">
        <v>80924.09300000001</v>
      </c>
      <c r="J125" s="132">
        <v>0</v>
      </c>
      <c r="K125" s="132">
        <v>80924.09300000001</v>
      </c>
      <c r="L125" s="132">
        <v>0</v>
      </c>
      <c r="M125" s="132">
        <v>80924.09300000001</v>
      </c>
      <c r="N125" s="84"/>
      <c r="O125" s="84"/>
      <c r="P125" s="84"/>
      <c r="Q125" s="84"/>
    </row>
    <row r="126" spans="1:17" ht="15">
      <c r="A126" s="134" t="s">
        <v>219</v>
      </c>
      <c r="B126" s="130" t="s">
        <v>53</v>
      </c>
      <c r="C126" s="131">
        <v>59875</v>
      </c>
      <c r="D126" s="132">
        <v>29600.58356000004</v>
      </c>
      <c r="E126" s="132">
        <v>6013.56</v>
      </c>
      <c r="F126" s="132">
        <v>1584</v>
      </c>
      <c r="G126" s="132">
        <v>1620</v>
      </c>
      <c r="H126" s="132">
        <v>44785.983</v>
      </c>
      <c r="I126" s="132">
        <v>83604.12656000003</v>
      </c>
      <c r="J126" s="132">
        <v>0</v>
      </c>
      <c r="K126" s="132">
        <v>83604.12656000003</v>
      </c>
      <c r="L126" s="132">
        <v>0</v>
      </c>
      <c r="M126" s="132">
        <v>83604.12656000003</v>
      </c>
      <c r="N126" s="84"/>
      <c r="O126" s="84"/>
      <c r="P126" s="84"/>
      <c r="Q126" s="84"/>
    </row>
    <row r="127" spans="1:17" ht="15">
      <c r="A127" s="129" t="s">
        <v>219</v>
      </c>
      <c r="B127" s="130" t="s">
        <v>71</v>
      </c>
      <c r="C127" s="131">
        <f>D15+I15</f>
        <v>63870</v>
      </c>
      <c r="D127" s="132">
        <f>C15+L15</f>
        <v>30114.84139060004</v>
      </c>
      <c r="E127" s="132">
        <f>E15</f>
        <v>6298.4</v>
      </c>
      <c r="F127" s="132">
        <f>H15+J15+K15</f>
        <v>1656</v>
      </c>
      <c r="G127" s="132">
        <f>F15</f>
        <v>1680</v>
      </c>
      <c r="H127" s="132">
        <f>G15</f>
        <v>44785.983</v>
      </c>
      <c r="I127" s="132">
        <f>SUM(D127:H127)</f>
        <v>84535.22439060004</v>
      </c>
      <c r="J127" s="132">
        <v>0</v>
      </c>
      <c r="K127" s="132">
        <f>SUM(I127:J127)</f>
        <v>84535.22439060004</v>
      </c>
      <c r="L127" s="132">
        <v>0</v>
      </c>
      <c r="M127" s="132">
        <f>SUM(K127:L127)</f>
        <v>84535.22439060004</v>
      </c>
      <c r="N127" s="84"/>
      <c r="O127" s="84"/>
      <c r="P127" s="84"/>
      <c r="Q127" s="84"/>
    </row>
    <row r="128" spans="1:17" ht="15">
      <c r="A128" s="134"/>
      <c r="B128" s="130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84"/>
      <c r="O128" s="84"/>
      <c r="P128" s="84"/>
      <c r="Q128" s="84"/>
    </row>
    <row r="129" spans="1:17" ht="15">
      <c r="A129" s="129"/>
      <c r="B129" s="124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84"/>
      <c r="O129" s="84"/>
      <c r="P129" s="84"/>
      <c r="Q129" s="84"/>
    </row>
    <row r="130" spans="1:17" ht="15">
      <c r="A130" s="135" t="s">
        <v>818</v>
      </c>
      <c r="B130" s="130" t="s">
        <v>812</v>
      </c>
      <c r="C130" s="131">
        <v>19116</v>
      </c>
      <c r="D130" s="132">
        <v>9076.304999999997</v>
      </c>
      <c r="E130" s="132">
        <v>1353.88</v>
      </c>
      <c r="F130" s="132">
        <v>330</v>
      </c>
      <c r="G130" s="132">
        <v>1905</v>
      </c>
      <c r="H130" s="132">
        <v>9548</v>
      </c>
      <c r="I130" s="132">
        <v>22213.184999999998</v>
      </c>
      <c r="J130" s="132">
        <v>839.2141293</v>
      </c>
      <c r="K130" s="132">
        <v>23052.399129299996</v>
      </c>
      <c r="L130" s="132">
        <v>-1605.3991292999963</v>
      </c>
      <c r="M130" s="132">
        <v>21447</v>
      </c>
      <c r="N130" s="84"/>
      <c r="O130" s="84"/>
      <c r="P130" s="84"/>
      <c r="Q130" s="84"/>
    </row>
    <row r="131" spans="1:17" ht="15">
      <c r="A131" s="135" t="s">
        <v>818</v>
      </c>
      <c r="B131" s="130" t="s">
        <v>814</v>
      </c>
      <c r="C131" s="131">
        <v>18473</v>
      </c>
      <c r="D131" s="132">
        <v>8874.040240000002</v>
      </c>
      <c r="E131" s="132">
        <v>1131.59</v>
      </c>
      <c r="F131" s="132">
        <v>663.5712727272728</v>
      </c>
      <c r="G131" s="132">
        <v>2070</v>
      </c>
      <c r="H131" s="132">
        <v>11183.2</v>
      </c>
      <c r="I131" s="132">
        <v>23922.401512727276</v>
      </c>
      <c r="J131" s="132">
        <v>1154.7343210193455</v>
      </c>
      <c r="K131" s="132">
        <v>25077.135833746623</v>
      </c>
      <c r="L131" s="132">
        <v>-104</v>
      </c>
      <c r="M131" s="132">
        <v>24973.135833746623</v>
      </c>
      <c r="N131" s="84"/>
      <c r="O131" s="84"/>
      <c r="P131" s="84"/>
      <c r="Q131" s="84"/>
    </row>
    <row r="132" spans="1:17" ht="15">
      <c r="A132" s="135" t="s">
        <v>818</v>
      </c>
      <c r="B132" s="130" t="s">
        <v>815</v>
      </c>
      <c r="C132" s="131">
        <v>14068</v>
      </c>
      <c r="D132" s="132">
        <v>8757.69</v>
      </c>
      <c r="E132" s="132">
        <v>1086.41</v>
      </c>
      <c r="F132" s="132">
        <v>456.75</v>
      </c>
      <c r="G132" s="132">
        <v>1755</v>
      </c>
      <c r="H132" s="132">
        <v>8472</v>
      </c>
      <c r="I132" s="132">
        <v>20527.85</v>
      </c>
      <c r="J132" s="132">
        <v>465.982195</v>
      </c>
      <c r="K132" s="132">
        <v>20993.832195</v>
      </c>
      <c r="L132" s="132">
        <v>3324</v>
      </c>
      <c r="M132" s="132">
        <v>24317.832195</v>
      </c>
      <c r="N132" s="84"/>
      <c r="O132" s="84"/>
      <c r="P132" s="84"/>
      <c r="Q132" s="84"/>
    </row>
    <row r="133" spans="1:17" ht="15">
      <c r="A133" s="135" t="s">
        <v>818</v>
      </c>
      <c r="B133" s="130" t="s">
        <v>816</v>
      </c>
      <c r="C133" s="131">
        <v>11004</v>
      </c>
      <c r="D133" s="132">
        <v>6680.37</v>
      </c>
      <c r="E133" s="132">
        <v>887.34</v>
      </c>
      <c r="F133" s="132">
        <v>189</v>
      </c>
      <c r="G133" s="132">
        <v>1680</v>
      </c>
      <c r="H133" s="132">
        <v>8843.835</v>
      </c>
      <c r="I133" s="132">
        <v>18280.545000000002</v>
      </c>
      <c r="J133" s="132">
        <v>0</v>
      </c>
      <c r="K133" s="132">
        <v>18280.545000000002</v>
      </c>
      <c r="L133" s="132">
        <v>3500</v>
      </c>
      <c r="M133" s="132">
        <v>21780.545000000002</v>
      </c>
      <c r="N133" s="124"/>
      <c r="O133" s="84"/>
      <c r="P133" s="84"/>
      <c r="Q133" s="84"/>
    </row>
    <row r="134" spans="1:17" ht="15">
      <c r="A134" s="135" t="s">
        <v>818</v>
      </c>
      <c r="B134" s="130" t="s">
        <v>56</v>
      </c>
      <c r="C134" s="131">
        <v>9996</v>
      </c>
      <c r="D134" s="132">
        <v>5577.445</v>
      </c>
      <c r="E134" s="132">
        <v>835.36</v>
      </c>
      <c r="F134" s="132">
        <v>351.8709677419355</v>
      </c>
      <c r="G134" s="132">
        <v>1830</v>
      </c>
      <c r="H134" s="132">
        <v>8843.835000000001</v>
      </c>
      <c r="I134" s="132">
        <v>17438.51096774194</v>
      </c>
      <c r="J134" s="132">
        <v>0</v>
      </c>
      <c r="K134" s="132">
        <v>17438.51096774194</v>
      </c>
      <c r="L134" s="132">
        <v>0</v>
      </c>
      <c r="M134" s="132">
        <v>17438.51096774194</v>
      </c>
      <c r="N134" s="124"/>
      <c r="O134" s="84"/>
      <c r="P134" s="84"/>
      <c r="Q134" s="84"/>
    </row>
    <row r="135" spans="1:17" ht="15">
      <c r="A135" s="135" t="s">
        <v>818</v>
      </c>
      <c r="B135" s="130" t="s">
        <v>55</v>
      </c>
      <c r="C135" s="131">
        <v>11902</v>
      </c>
      <c r="D135" s="132">
        <v>7606.430044000001</v>
      </c>
      <c r="E135" s="132">
        <v>997.8399999999995</v>
      </c>
      <c r="F135" s="132">
        <v>558</v>
      </c>
      <c r="G135" s="132">
        <v>1770</v>
      </c>
      <c r="H135" s="132">
        <v>8922.21</v>
      </c>
      <c r="I135" s="132">
        <v>19854.480044000004</v>
      </c>
      <c r="J135" s="132">
        <v>0</v>
      </c>
      <c r="K135" s="132">
        <v>19854.480044000004</v>
      </c>
      <c r="L135" s="132">
        <v>0</v>
      </c>
      <c r="M135" s="132">
        <v>19854.480044000004</v>
      </c>
      <c r="N135" s="124"/>
      <c r="O135" s="84"/>
      <c r="P135" s="84"/>
      <c r="Q135" s="84"/>
    </row>
    <row r="136" spans="1:17" ht="15">
      <c r="A136" s="135" t="s">
        <v>818</v>
      </c>
      <c r="B136" s="130" t="s">
        <v>54</v>
      </c>
      <c r="C136" s="131">
        <v>7675</v>
      </c>
      <c r="D136" s="132">
        <v>5763.29</v>
      </c>
      <c r="E136" s="132">
        <v>682.12</v>
      </c>
      <c r="F136" s="132">
        <v>3762</v>
      </c>
      <c r="G136" s="132">
        <v>2160</v>
      </c>
      <c r="H136" s="132">
        <v>16255.602000000004</v>
      </c>
      <c r="I136" s="132">
        <v>28623.012000000002</v>
      </c>
      <c r="J136" s="132">
        <v>0</v>
      </c>
      <c r="K136" s="132">
        <v>28623.012000000002</v>
      </c>
      <c r="L136" s="132">
        <v>0</v>
      </c>
      <c r="M136" s="132">
        <v>28623.012000000002</v>
      </c>
      <c r="N136" s="124"/>
      <c r="O136" s="84"/>
      <c r="P136" s="84"/>
      <c r="Q136" s="84"/>
    </row>
    <row r="137" spans="1:17" ht="15">
      <c r="A137" s="135" t="s">
        <v>818</v>
      </c>
      <c r="B137" s="130" t="s">
        <v>53</v>
      </c>
      <c r="C137" s="131">
        <v>5731</v>
      </c>
      <c r="D137" s="132">
        <v>3981.481694999999</v>
      </c>
      <c r="E137" s="132">
        <v>585.32</v>
      </c>
      <c r="F137" s="132">
        <v>3240</v>
      </c>
      <c r="G137" s="132">
        <v>2385</v>
      </c>
      <c r="H137" s="132">
        <v>23609.684999999998</v>
      </c>
      <c r="I137" s="132">
        <v>33801.486695</v>
      </c>
      <c r="J137" s="132">
        <v>0</v>
      </c>
      <c r="K137" s="132">
        <v>33801.486695</v>
      </c>
      <c r="L137" s="132">
        <v>0</v>
      </c>
      <c r="M137" s="132">
        <v>33801.486695</v>
      </c>
      <c r="N137" s="124"/>
      <c r="O137" s="84"/>
      <c r="P137" s="84"/>
      <c r="Q137" s="84"/>
    </row>
    <row r="138" spans="1:17" ht="15">
      <c r="A138" s="129" t="s">
        <v>818</v>
      </c>
      <c r="B138" s="130" t="s">
        <v>71</v>
      </c>
      <c r="C138" s="131">
        <f>D16+I16</f>
        <v>4306</v>
      </c>
      <c r="D138" s="132">
        <f>C16+L16</f>
        <v>3004.7022830000005</v>
      </c>
      <c r="E138" s="132">
        <f>E16</f>
        <v>437.78</v>
      </c>
      <c r="F138" s="132">
        <f>H16+J16+K16</f>
        <v>414</v>
      </c>
      <c r="G138" s="132">
        <f>F16</f>
        <v>1965</v>
      </c>
      <c r="H138" s="132">
        <f>G16</f>
        <v>10097.835</v>
      </c>
      <c r="I138" s="132">
        <f>SUM(D138:H138)</f>
        <v>15919.317283</v>
      </c>
      <c r="J138" s="132">
        <v>0</v>
      </c>
      <c r="K138" s="132">
        <f>SUM(I138:J138)</f>
        <v>15919.317283</v>
      </c>
      <c r="L138" s="132">
        <v>0</v>
      </c>
      <c r="M138" s="132">
        <f>SUM(K138:L138)</f>
        <v>15919.317283</v>
      </c>
      <c r="N138" s="84"/>
      <c r="O138" s="84"/>
      <c r="P138" s="84"/>
      <c r="Q138" s="84"/>
    </row>
    <row r="139" spans="1:17" ht="15">
      <c r="A139" s="135"/>
      <c r="B139" s="130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24"/>
      <c r="O139" s="84"/>
      <c r="P139" s="84"/>
      <c r="Q139" s="84"/>
    </row>
    <row r="140" spans="1:17" ht="15">
      <c r="A140" s="135"/>
      <c r="B140" s="124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24"/>
      <c r="O140" s="84"/>
      <c r="P140" s="84"/>
      <c r="Q140" s="84"/>
    </row>
    <row r="141" spans="1:17" ht="15">
      <c r="A141" s="136" t="s">
        <v>269</v>
      </c>
      <c r="B141" s="130" t="s">
        <v>812</v>
      </c>
      <c r="C141" s="131">
        <v>69774</v>
      </c>
      <c r="D141" s="132">
        <v>39711.556000000004</v>
      </c>
      <c r="E141" s="132">
        <v>5413.62</v>
      </c>
      <c r="F141" s="132">
        <v>55</v>
      </c>
      <c r="G141" s="132">
        <v>180</v>
      </c>
      <c r="H141" s="132">
        <v>2170</v>
      </c>
      <c r="I141" s="132">
        <v>47530.17600000001</v>
      </c>
      <c r="J141" s="132">
        <v>1795.6900492800003</v>
      </c>
      <c r="K141" s="132">
        <v>49325.866049280005</v>
      </c>
      <c r="L141" s="132">
        <v>0</v>
      </c>
      <c r="M141" s="132">
        <v>49325.866049280005</v>
      </c>
      <c r="N141" s="124"/>
      <c r="O141" s="84"/>
      <c r="P141" s="84"/>
      <c r="Q141" s="84"/>
    </row>
    <row r="142" spans="1:17" ht="15">
      <c r="A142" s="136" t="s">
        <v>269</v>
      </c>
      <c r="B142" s="130" t="s">
        <v>814</v>
      </c>
      <c r="C142" s="131">
        <v>45489</v>
      </c>
      <c r="D142" s="132">
        <v>29386.28368</v>
      </c>
      <c r="E142" s="132">
        <v>3890.3</v>
      </c>
      <c r="F142" s="132">
        <v>15.5</v>
      </c>
      <c r="G142" s="132">
        <v>180</v>
      </c>
      <c r="H142" s="132">
        <v>2800</v>
      </c>
      <c r="I142" s="132">
        <v>36272.08368</v>
      </c>
      <c r="J142" s="132">
        <v>1750.8534792336002</v>
      </c>
      <c r="K142" s="132">
        <v>38022.9371592336</v>
      </c>
      <c r="L142" s="132">
        <v>0</v>
      </c>
      <c r="M142" s="132">
        <v>38022.9371592336</v>
      </c>
      <c r="N142" s="124"/>
      <c r="O142" s="84"/>
      <c r="P142" s="84"/>
      <c r="Q142" s="84"/>
    </row>
    <row r="143" spans="1:17" ht="15">
      <c r="A143" s="136" t="s">
        <v>269</v>
      </c>
      <c r="B143" s="130" t="s">
        <v>815</v>
      </c>
      <c r="C143" s="131">
        <v>65880</v>
      </c>
      <c r="D143" s="132">
        <v>31694.81</v>
      </c>
      <c r="E143" s="132">
        <v>5420.71</v>
      </c>
      <c r="F143" s="132">
        <v>0</v>
      </c>
      <c r="G143" s="132">
        <v>180</v>
      </c>
      <c r="H143" s="132">
        <v>3000</v>
      </c>
      <c r="I143" s="132">
        <v>40295.52</v>
      </c>
      <c r="J143" s="132">
        <v>914.7083040000001</v>
      </c>
      <c r="K143" s="132">
        <v>41210.228304000004</v>
      </c>
      <c r="L143" s="132">
        <v>0</v>
      </c>
      <c r="M143" s="132">
        <v>41210.228304000004</v>
      </c>
      <c r="N143" s="124"/>
      <c r="O143" s="84"/>
      <c r="P143" s="84"/>
      <c r="Q143" s="84"/>
    </row>
    <row r="144" spans="1:17" ht="15">
      <c r="A144" s="136" t="s">
        <v>269</v>
      </c>
      <c r="B144" s="130" t="s">
        <v>816</v>
      </c>
      <c r="C144" s="131">
        <v>58489</v>
      </c>
      <c r="D144" s="132">
        <v>30726.28</v>
      </c>
      <c r="E144" s="132">
        <v>4425.7</v>
      </c>
      <c r="F144" s="132">
        <v>126</v>
      </c>
      <c r="G144" s="132">
        <v>180</v>
      </c>
      <c r="H144" s="132">
        <v>3135</v>
      </c>
      <c r="I144" s="132">
        <v>38592.98</v>
      </c>
      <c r="J144" s="132">
        <v>0</v>
      </c>
      <c r="K144" s="132">
        <v>38592.98</v>
      </c>
      <c r="L144" s="132">
        <v>0</v>
      </c>
      <c r="M144" s="132">
        <v>38592.98</v>
      </c>
      <c r="N144" s="124"/>
      <c r="O144" s="84"/>
      <c r="P144" s="84"/>
      <c r="Q144" s="84"/>
    </row>
    <row r="145" spans="1:17" ht="15">
      <c r="A145" s="136" t="s">
        <v>269</v>
      </c>
      <c r="B145" s="130" t="s">
        <v>56</v>
      </c>
      <c r="C145" s="131">
        <v>61269</v>
      </c>
      <c r="D145" s="132">
        <v>39778.132999999994</v>
      </c>
      <c r="E145" s="132">
        <v>4961.7</v>
      </c>
      <c r="F145" s="132">
        <v>342.2903225806452</v>
      </c>
      <c r="G145" s="132">
        <v>180</v>
      </c>
      <c r="H145" s="132">
        <v>3135</v>
      </c>
      <c r="I145" s="132">
        <v>48397.123322580635</v>
      </c>
      <c r="J145" s="132">
        <v>1108.2941240870966</v>
      </c>
      <c r="K145" s="132">
        <v>49505.41744666773</v>
      </c>
      <c r="L145" s="132">
        <v>0</v>
      </c>
      <c r="M145" s="132">
        <v>49505.41744666773</v>
      </c>
      <c r="N145" s="124"/>
      <c r="O145" s="84"/>
      <c r="P145" s="84"/>
      <c r="Q145" s="84"/>
    </row>
    <row r="146" spans="1:17" ht="15">
      <c r="A146" s="136" t="s">
        <v>269</v>
      </c>
      <c r="B146" s="130" t="s">
        <v>55</v>
      </c>
      <c r="C146" s="131">
        <v>81365</v>
      </c>
      <c r="D146" s="132">
        <v>53320.966739</v>
      </c>
      <c r="E146" s="132">
        <v>7141.26</v>
      </c>
      <c r="F146" s="132">
        <v>0</v>
      </c>
      <c r="G146" s="132">
        <v>180</v>
      </c>
      <c r="H146" s="132">
        <v>3135</v>
      </c>
      <c r="I146" s="132">
        <v>63777.226739000005</v>
      </c>
      <c r="J146" s="132">
        <v>0</v>
      </c>
      <c r="K146" s="132">
        <v>63777.226739000005</v>
      </c>
      <c r="L146" s="132">
        <v>0</v>
      </c>
      <c r="M146" s="132">
        <v>63777.226739000005</v>
      </c>
      <c r="N146" s="124"/>
      <c r="O146" s="84"/>
      <c r="P146" s="84"/>
      <c r="Q146" s="84"/>
    </row>
    <row r="147" spans="1:17" ht="15">
      <c r="A147" s="136" t="s">
        <v>269</v>
      </c>
      <c r="B147" s="130" t="s">
        <v>54</v>
      </c>
      <c r="C147" s="131">
        <v>72494</v>
      </c>
      <c r="D147" s="132">
        <v>55098.45</v>
      </c>
      <c r="E147" s="132">
        <v>7471.14</v>
      </c>
      <c r="F147" s="132">
        <v>2372</v>
      </c>
      <c r="G147" s="132">
        <v>180</v>
      </c>
      <c r="H147" s="132">
        <v>3135</v>
      </c>
      <c r="I147" s="132">
        <v>68256.59</v>
      </c>
      <c r="J147" s="132">
        <v>0</v>
      </c>
      <c r="K147" s="132">
        <v>68256.59</v>
      </c>
      <c r="L147" s="132">
        <v>0</v>
      </c>
      <c r="M147" s="132">
        <v>68256.59</v>
      </c>
      <c r="N147" s="124"/>
      <c r="O147" s="84"/>
      <c r="P147" s="84"/>
      <c r="Q147" s="84"/>
    </row>
    <row r="148" spans="1:17" ht="15">
      <c r="A148" s="136" t="s">
        <v>269</v>
      </c>
      <c r="B148" s="130" t="s">
        <v>53</v>
      </c>
      <c r="C148" s="131">
        <v>73526</v>
      </c>
      <c r="D148" s="132">
        <v>61539.45759000029</v>
      </c>
      <c r="E148" s="132">
        <v>8263.5</v>
      </c>
      <c r="F148" s="132">
        <v>0</v>
      </c>
      <c r="G148" s="132">
        <v>180</v>
      </c>
      <c r="H148" s="132">
        <v>3135</v>
      </c>
      <c r="I148" s="132">
        <v>73117.9575900003</v>
      </c>
      <c r="J148" s="132">
        <v>0</v>
      </c>
      <c r="K148" s="132">
        <v>73117.9575900003</v>
      </c>
      <c r="L148" s="132">
        <v>0</v>
      </c>
      <c r="M148" s="132">
        <v>73117.9575900003</v>
      </c>
      <c r="N148" s="124"/>
      <c r="O148" s="84"/>
      <c r="P148" s="84"/>
      <c r="Q148" s="84"/>
    </row>
    <row r="149" spans="1:17" ht="15">
      <c r="A149" s="129" t="s">
        <v>269</v>
      </c>
      <c r="B149" s="130" t="s">
        <v>71</v>
      </c>
      <c r="C149" s="131">
        <f>D17+I17</f>
        <v>88391</v>
      </c>
      <c r="D149" s="132">
        <f>C17+L17</f>
        <v>65722.51451819997</v>
      </c>
      <c r="E149" s="132">
        <f>E17</f>
        <v>10868.2</v>
      </c>
      <c r="F149" s="132">
        <f>H17+J17+K17</f>
        <v>0</v>
      </c>
      <c r="G149" s="132">
        <f>F17</f>
        <v>0</v>
      </c>
      <c r="H149" s="132">
        <f>G17</f>
        <v>3135</v>
      </c>
      <c r="I149" s="132">
        <f>SUM(D149:H149)</f>
        <v>79725.71451819997</v>
      </c>
      <c r="J149" s="132">
        <v>0</v>
      </c>
      <c r="K149" s="132">
        <f>SUM(I149:J149)</f>
        <v>79725.71451819997</v>
      </c>
      <c r="L149" s="132">
        <v>0</v>
      </c>
      <c r="M149" s="132">
        <f>SUM(K149:L149)</f>
        <v>79725.71451819997</v>
      </c>
      <c r="N149" s="84"/>
      <c r="O149" s="84"/>
      <c r="P149" s="84"/>
      <c r="Q149" s="84"/>
    </row>
    <row r="150" spans="1:17" ht="15">
      <c r="A150" s="136"/>
      <c r="B150" s="130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24"/>
      <c r="O150" s="84"/>
      <c r="P150" s="84"/>
      <c r="Q150" s="84"/>
    </row>
    <row r="151" spans="1:17" ht="15">
      <c r="A151" s="124"/>
      <c r="B151" s="124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P151" s="84"/>
      <c r="Q151" s="84"/>
    </row>
    <row r="152" spans="1:17" ht="15">
      <c r="A152" s="136" t="s">
        <v>819</v>
      </c>
      <c r="B152" s="137" t="s">
        <v>812</v>
      </c>
      <c r="C152" s="138">
        <v>3003111</v>
      </c>
      <c r="D152" s="139">
        <v>969192.5829999998</v>
      </c>
      <c r="E152" s="139">
        <v>104469.23</v>
      </c>
      <c r="F152" s="139">
        <v>76879.85</v>
      </c>
      <c r="G152" s="139">
        <v>33150</v>
      </c>
      <c r="H152" s="139">
        <v>523273.8</v>
      </c>
      <c r="I152" s="139">
        <v>1706965.4629999998</v>
      </c>
      <c r="J152" s="139">
        <v>64489.15519214</v>
      </c>
      <c r="K152" s="139">
        <v>1771454.6181921395</v>
      </c>
      <c r="L152" s="139">
        <v>105090.24785713988</v>
      </c>
      <c r="M152" s="139">
        <v>1876544.8660492795</v>
      </c>
      <c r="N152" s="140">
        <v>241.14</v>
      </c>
      <c r="O152" s="84"/>
      <c r="P152" s="84"/>
      <c r="Q152" s="84"/>
    </row>
    <row r="153" spans="1:17" ht="15">
      <c r="A153" s="136" t="s">
        <v>819</v>
      </c>
      <c r="B153" s="129" t="s">
        <v>814</v>
      </c>
      <c r="C153" s="138">
        <v>2825777</v>
      </c>
      <c r="D153" s="139">
        <v>877985.2525599999</v>
      </c>
      <c r="E153" s="139">
        <v>106032.85</v>
      </c>
      <c r="F153" s="139">
        <v>83062.49327272727</v>
      </c>
      <c r="G153" s="139">
        <v>33165</v>
      </c>
      <c r="H153" s="139">
        <v>528718.4</v>
      </c>
      <c r="I153" s="139">
        <v>1628963.9958327273</v>
      </c>
      <c r="J153" s="139">
        <v>78630.09207884576</v>
      </c>
      <c r="K153" s="139">
        <v>1707594.0879115728</v>
      </c>
      <c r="L153" s="139">
        <v>-19164</v>
      </c>
      <c r="M153" s="139">
        <v>1688430.0879115728</v>
      </c>
      <c r="N153" s="140">
        <v>188.82799999999997</v>
      </c>
      <c r="O153" s="84"/>
      <c r="P153" s="84"/>
      <c r="Q153" s="84"/>
    </row>
    <row r="154" spans="1:17" ht="15">
      <c r="A154" s="136" t="s">
        <v>819</v>
      </c>
      <c r="B154" s="129" t="s">
        <v>815</v>
      </c>
      <c r="C154" s="138">
        <v>1654845</v>
      </c>
      <c r="D154" s="139">
        <v>715810.97</v>
      </c>
      <c r="E154" s="139">
        <v>96460.92</v>
      </c>
      <c r="F154" s="139">
        <v>49299.02</v>
      </c>
      <c r="G154" s="139">
        <v>32205</v>
      </c>
      <c r="H154" s="139">
        <v>538192.6</v>
      </c>
      <c r="I154" s="139">
        <v>1431968.51</v>
      </c>
      <c r="J154" s="139">
        <v>32505.685176999992</v>
      </c>
      <c r="K154" s="139">
        <v>1464474.1951769998</v>
      </c>
      <c r="L154" s="139">
        <v>-532</v>
      </c>
      <c r="M154" s="139">
        <v>1463942.1951769998</v>
      </c>
      <c r="N154" s="140">
        <v>179.3975333333333</v>
      </c>
      <c r="O154" s="84"/>
      <c r="P154" s="84"/>
      <c r="Q154" s="84"/>
    </row>
    <row r="155" spans="1:17" ht="15">
      <c r="A155" s="136" t="s">
        <v>819</v>
      </c>
      <c r="B155" s="129" t="s">
        <v>816</v>
      </c>
      <c r="C155" s="138">
        <v>1600785</v>
      </c>
      <c r="D155" s="139">
        <v>668442.87</v>
      </c>
      <c r="E155" s="139">
        <v>92790.71</v>
      </c>
      <c r="F155" s="139">
        <v>47536.81830967742</v>
      </c>
      <c r="G155" s="139">
        <v>29970</v>
      </c>
      <c r="H155" s="139">
        <v>556738.4489699999</v>
      </c>
      <c r="I155" s="139">
        <v>1395478.8472796772</v>
      </c>
      <c r="J155" s="139">
        <v>0</v>
      </c>
      <c r="K155" s="139">
        <v>1395478.8472796772</v>
      </c>
      <c r="L155" s="139">
        <v>86673</v>
      </c>
      <c r="M155" s="139">
        <v>1482151.8472796772</v>
      </c>
      <c r="N155" s="140">
        <v>177.58802199999997</v>
      </c>
      <c r="O155" s="84"/>
      <c r="P155" s="84"/>
      <c r="Q155" s="84"/>
    </row>
    <row r="156" spans="1:17" ht="15">
      <c r="A156" s="136" t="s">
        <v>819</v>
      </c>
      <c r="B156" s="129" t="s">
        <v>56</v>
      </c>
      <c r="C156" s="138">
        <v>1624105</v>
      </c>
      <c r="D156" s="139">
        <v>711791.67</v>
      </c>
      <c r="E156" s="139">
        <v>98243.02</v>
      </c>
      <c r="F156" s="139">
        <v>63610.67548387096</v>
      </c>
      <c r="G156" s="139">
        <v>30090</v>
      </c>
      <c r="H156" s="139">
        <v>552094.3949004</v>
      </c>
      <c r="I156" s="139">
        <v>1455829.7603842714</v>
      </c>
      <c r="J156" s="139">
        <v>1108.2941240870966</v>
      </c>
      <c r="K156" s="139">
        <v>1456938.0545083585</v>
      </c>
      <c r="L156" s="139">
        <v>0</v>
      </c>
      <c r="M156" s="139">
        <v>1456938.0545083585</v>
      </c>
      <c r="N156" s="140">
        <v>176.10666504</v>
      </c>
      <c r="O156" s="84"/>
      <c r="P156" s="84"/>
      <c r="Q156" s="84"/>
    </row>
    <row r="157" spans="1:17" ht="15">
      <c r="A157" s="136" t="s">
        <v>819</v>
      </c>
      <c r="B157" s="129" t="s">
        <v>55</v>
      </c>
      <c r="C157" s="138">
        <v>1755102</v>
      </c>
      <c r="D157" s="139">
        <v>618776.6734335999</v>
      </c>
      <c r="E157" s="139">
        <v>96368.04</v>
      </c>
      <c r="F157" s="139">
        <v>241174.4</v>
      </c>
      <c r="G157" s="139">
        <v>30345</v>
      </c>
      <c r="H157" s="139">
        <v>551383.8</v>
      </c>
      <c r="I157" s="139">
        <v>1538047.9134336</v>
      </c>
      <c r="J157" s="139">
        <v>0</v>
      </c>
      <c r="K157" s="139">
        <v>1538047.9134336</v>
      </c>
      <c r="L157" s="139">
        <v>0</v>
      </c>
      <c r="M157" s="139">
        <v>1538047.9134336</v>
      </c>
      <c r="N157" s="140">
        <v>175.88</v>
      </c>
      <c r="O157" s="84"/>
      <c r="P157" s="84"/>
      <c r="Q157" s="84"/>
    </row>
    <row r="158" spans="1:17" ht="15">
      <c r="A158" s="136" t="s">
        <v>819</v>
      </c>
      <c r="B158" s="129" t="s">
        <v>54</v>
      </c>
      <c r="C158" s="138">
        <v>1756653</v>
      </c>
      <c r="D158" s="139">
        <v>722097.23</v>
      </c>
      <c r="E158" s="139">
        <v>105426.64</v>
      </c>
      <c r="F158" s="139">
        <v>81320.31</v>
      </c>
      <c r="G158" s="139">
        <v>31485</v>
      </c>
      <c r="H158" s="139">
        <v>546493.2</v>
      </c>
      <c r="I158" s="139">
        <v>1486822.38</v>
      </c>
      <c r="J158" s="139">
        <v>0</v>
      </c>
      <c r="K158" s="139">
        <v>1486822.38</v>
      </c>
      <c r="L158" s="139">
        <v>0</v>
      </c>
      <c r="M158" s="139">
        <v>1486822.38</v>
      </c>
      <c r="N158" s="124">
        <v>175.32</v>
      </c>
      <c r="O158" s="84"/>
      <c r="P158" s="84"/>
      <c r="Q158" s="84"/>
    </row>
    <row r="159" spans="1:17" ht="15">
      <c r="A159" s="136" t="s">
        <v>819</v>
      </c>
      <c r="B159" s="129" t="s">
        <v>53</v>
      </c>
      <c r="C159" s="138">
        <v>1421050</v>
      </c>
      <c r="D159" s="139">
        <v>685213.8992089999</v>
      </c>
      <c r="E159" s="139">
        <v>103381.19</v>
      </c>
      <c r="F159" s="139">
        <v>98284.8</v>
      </c>
      <c r="G159" s="139">
        <v>29190</v>
      </c>
      <c r="H159" s="139">
        <v>563610.3</v>
      </c>
      <c r="I159" s="139">
        <v>1479680.189209</v>
      </c>
      <c r="J159" s="139">
        <v>0</v>
      </c>
      <c r="K159" s="139">
        <v>1479680.189209</v>
      </c>
      <c r="L159" s="139">
        <v>0</v>
      </c>
      <c r="M159" s="139">
        <v>1479680.189209</v>
      </c>
      <c r="N159" s="141">
        <v>179.78</v>
      </c>
      <c r="O159" s="84"/>
      <c r="P159" s="84"/>
      <c r="Q159" s="84"/>
    </row>
    <row r="160" spans="1:17" ht="15">
      <c r="A160" s="136" t="s">
        <v>819</v>
      </c>
      <c r="B160" s="129" t="s">
        <v>71</v>
      </c>
      <c r="C160" s="138">
        <f aca="true" t="shared" si="3" ref="C160:M160">SUM(C48+C59+C70+C81+C93+C96+C105+C116+C127+C138+C149)</f>
        <v>1088754</v>
      </c>
      <c r="D160" s="139">
        <f t="shared" si="3"/>
        <v>666590.5564922001</v>
      </c>
      <c r="E160" s="139">
        <f t="shared" si="3"/>
        <v>105635.59999999999</v>
      </c>
      <c r="F160" s="139">
        <f t="shared" si="3"/>
        <v>82876.51000000001</v>
      </c>
      <c r="G160" s="139">
        <f t="shared" si="3"/>
        <v>28800</v>
      </c>
      <c r="H160" s="139">
        <f t="shared" si="3"/>
        <v>558249.45</v>
      </c>
      <c r="I160" s="139">
        <f t="shared" si="3"/>
        <v>1442152.1164922002</v>
      </c>
      <c r="J160" s="139">
        <f t="shared" si="3"/>
        <v>0</v>
      </c>
      <c r="K160" s="139">
        <f t="shared" si="3"/>
        <v>1442152.1164922002</v>
      </c>
      <c r="L160" s="139">
        <f t="shared" si="3"/>
        <v>0</v>
      </c>
      <c r="M160" s="139">
        <f t="shared" si="3"/>
        <v>1442152.1164922002</v>
      </c>
      <c r="N160" s="141">
        <f>G19</f>
        <v>178.07</v>
      </c>
      <c r="O160" s="84"/>
      <c r="P160" s="84"/>
      <c r="Q160" s="84"/>
    </row>
    <row r="161" spans="1:17" ht="15">
      <c r="A161" s="124"/>
      <c r="B161" s="124"/>
      <c r="C161" s="124"/>
      <c r="D161" s="124"/>
      <c r="E161" s="124"/>
      <c r="F161" s="124"/>
      <c r="G161" s="124"/>
      <c r="H161" s="142"/>
      <c r="I161" s="124"/>
      <c r="J161" s="124"/>
      <c r="K161" s="124"/>
      <c r="L161" s="124"/>
      <c r="M161" s="124"/>
      <c r="N161" s="124"/>
      <c r="O161" s="84"/>
      <c r="P161" s="84"/>
      <c r="Q161" s="84"/>
    </row>
    <row r="162" spans="1:17" ht="15">
      <c r="A162" s="219"/>
      <c r="B162" s="219"/>
      <c r="C162" s="219"/>
      <c r="D162" s="219"/>
      <c r="E162" s="219"/>
      <c r="F162" s="143"/>
      <c r="G162" s="143"/>
      <c r="H162" s="143"/>
      <c r="I162" s="143"/>
      <c r="J162" s="143"/>
      <c r="K162" s="143"/>
      <c r="L162" s="143"/>
      <c r="M162" s="143"/>
      <c r="N162" s="143"/>
      <c r="O162" s="84"/>
      <c r="P162" s="84"/>
      <c r="Q162" s="84"/>
    </row>
    <row r="163" spans="1:17" ht="15">
      <c r="A163" s="219" t="s">
        <v>820</v>
      </c>
      <c r="B163" s="219"/>
      <c r="C163" s="219"/>
      <c r="D163" s="219"/>
      <c r="E163" s="144"/>
      <c r="F163" s="145"/>
      <c r="G163" s="146"/>
      <c r="H163" s="147"/>
      <c r="I163" s="148"/>
      <c r="J163" s="149"/>
      <c r="K163" s="149"/>
      <c r="L163" s="149"/>
      <c r="M163" s="143"/>
      <c r="N163" s="143"/>
      <c r="O163" s="84"/>
      <c r="P163" s="84"/>
      <c r="Q163" s="84"/>
    </row>
    <row r="164" spans="1:17" ht="15">
      <c r="A164" s="219" t="s">
        <v>821</v>
      </c>
      <c r="B164" s="219"/>
      <c r="C164" s="219"/>
      <c r="D164" s="219"/>
      <c r="E164" s="144"/>
      <c r="F164" s="144"/>
      <c r="G164" s="144"/>
      <c r="H164" s="144"/>
      <c r="I164" s="148"/>
      <c r="J164" s="145"/>
      <c r="K164" s="144"/>
      <c r="L164" s="149"/>
      <c r="M164" s="143"/>
      <c r="N164" s="143"/>
      <c r="O164" s="84"/>
      <c r="P164" s="84"/>
      <c r="Q164" s="84"/>
    </row>
    <row r="165" spans="1:17" ht="37.5" thickBot="1">
      <c r="A165" s="150" t="s">
        <v>118</v>
      </c>
      <c r="B165" s="150"/>
      <c r="C165" s="151" t="s">
        <v>107</v>
      </c>
      <c r="D165" s="152" t="s">
        <v>790</v>
      </c>
      <c r="E165" s="151" t="s">
        <v>124</v>
      </c>
      <c r="F165" s="151" t="s">
        <v>110</v>
      </c>
      <c r="G165" s="153" t="s">
        <v>127</v>
      </c>
      <c r="H165" s="153" t="s">
        <v>129</v>
      </c>
      <c r="I165" s="154" t="s">
        <v>130</v>
      </c>
      <c r="J165" s="153" t="s">
        <v>131</v>
      </c>
      <c r="K165" s="153" t="s">
        <v>132</v>
      </c>
      <c r="L165" s="151" t="s">
        <v>133</v>
      </c>
      <c r="M165" s="155" t="s">
        <v>134</v>
      </c>
      <c r="N165" s="156"/>
      <c r="O165" s="84"/>
      <c r="P165" s="84"/>
      <c r="Q165" s="84"/>
    </row>
    <row r="166" spans="1:17" ht="15">
      <c r="A166" s="156" t="s">
        <v>210</v>
      </c>
      <c r="B166" s="143" t="s">
        <v>55</v>
      </c>
      <c r="C166" s="149">
        <v>67627.42900759995</v>
      </c>
      <c r="D166" s="148">
        <v>139322</v>
      </c>
      <c r="E166" s="149">
        <v>12505.08</v>
      </c>
      <c r="F166" s="149">
        <v>540</v>
      </c>
      <c r="G166" s="149">
        <v>60740.625</v>
      </c>
      <c r="H166" s="149">
        <v>5292</v>
      </c>
      <c r="I166" s="148">
        <v>0</v>
      </c>
      <c r="J166" s="149">
        <v>633.74</v>
      </c>
      <c r="K166" s="149">
        <v>0</v>
      </c>
      <c r="L166" s="149">
        <v>12.85</v>
      </c>
      <c r="M166" s="144">
        <v>147351.72400759996</v>
      </c>
      <c r="N166" s="143"/>
      <c r="O166" s="84"/>
      <c r="P166" s="84"/>
      <c r="Q166" s="84"/>
    </row>
    <row r="167" spans="1:17" ht="15">
      <c r="A167" s="156" t="s">
        <v>147</v>
      </c>
      <c r="B167" s="143" t="s">
        <v>55</v>
      </c>
      <c r="C167" s="149">
        <v>92746.32428180001</v>
      </c>
      <c r="D167" s="148">
        <v>158434</v>
      </c>
      <c r="E167" s="149">
        <v>13361.4</v>
      </c>
      <c r="F167" s="149">
        <v>4290</v>
      </c>
      <c r="G167" s="149">
        <v>34742.07</v>
      </c>
      <c r="H167" s="149">
        <v>4464</v>
      </c>
      <c r="I167" s="148">
        <v>0</v>
      </c>
      <c r="J167" s="149">
        <v>372.88</v>
      </c>
      <c r="K167" s="149">
        <v>0</v>
      </c>
      <c r="L167" s="149">
        <v>217.58</v>
      </c>
      <c r="M167" s="144">
        <v>150194.2542818</v>
      </c>
      <c r="N167" s="143"/>
      <c r="O167" s="84"/>
      <c r="P167" s="84"/>
      <c r="Q167" s="84"/>
    </row>
    <row r="168" spans="1:17" ht="15">
      <c r="A168" s="156" t="s">
        <v>177</v>
      </c>
      <c r="B168" s="143" t="s">
        <v>55</v>
      </c>
      <c r="C168" s="149">
        <v>40423.21332279997</v>
      </c>
      <c r="D168" s="148">
        <v>102706</v>
      </c>
      <c r="E168" s="149">
        <v>9410.120000000006</v>
      </c>
      <c r="F168" s="149">
        <v>3450</v>
      </c>
      <c r="G168" s="149">
        <v>69452.163</v>
      </c>
      <c r="H168" s="149">
        <v>3834</v>
      </c>
      <c r="I168" s="148">
        <v>88468</v>
      </c>
      <c r="J168" s="149">
        <v>8591.12</v>
      </c>
      <c r="K168" s="149">
        <v>884.68</v>
      </c>
      <c r="L168" s="149">
        <v>98.62</v>
      </c>
      <c r="M168" s="144">
        <v>136143.91632279998</v>
      </c>
      <c r="N168" s="143"/>
      <c r="O168" s="84"/>
      <c r="P168" s="84"/>
      <c r="Q168" s="84"/>
    </row>
    <row r="169" spans="1:17" ht="15">
      <c r="A169" s="156" t="s">
        <v>229</v>
      </c>
      <c r="B169" s="143" t="s">
        <v>55</v>
      </c>
      <c r="C169" s="149">
        <v>194261.9980867998</v>
      </c>
      <c r="D169" s="148">
        <v>279792</v>
      </c>
      <c r="E169" s="149">
        <v>24772.6</v>
      </c>
      <c r="F169" s="149">
        <v>4335</v>
      </c>
      <c r="G169" s="149">
        <v>69338.049</v>
      </c>
      <c r="H169" s="149">
        <v>16758</v>
      </c>
      <c r="I169" s="148">
        <v>543544</v>
      </c>
      <c r="J169" s="149">
        <v>150353.15</v>
      </c>
      <c r="K169" s="149">
        <v>5435.44</v>
      </c>
      <c r="L169" s="149">
        <v>1588.4</v>
      </c>
      <c r="M169" s="144">
        <v>466842.6370867999</v>
      </c>
      <c r="N169" s="143"/>
      <c r="O169" s="84"/>
      <c r="P169" s="84"/>
      <c r="Q169" s="84"/>
    </row>
    <row r="170" spans="1:17" ht="15">
      <c r="A170" s="156" t="s">
        <v>172</v>
      </c>
      <c r="B170" s="143" t="s">
        <v>55</v>
      </c>
      <c r="C170" s="149">
        <v>36909.3798892</v>
      </c>
      <c r="D170" s="148">
        <v>72980</v>
      </c>
      <c r="E170" s="149">
        <v>6007.16</v>
      </c>
      <c r="F170" s="149">
        <v>1740</v>
      </c>
      <c r="G170" s="149">
        <v>21945</v>
      </c>
      <c r="H170" s="149">
        <v>522</v>
      </c>
      <c r="I170" s="148">
        <v>0</v>
      </c>
      <c r="J170" s="149">
        <v>19388.96</v>
      </c>
      <c r="K170" s="149">
        <v>0</v>
      </c>
      <c r="L170" s="149">
        <v>109.26</v>
      </c>
      <c r="M170" s="144">
        <v>86621.7598892</v>
      </c>
      <c r="N170" s="143"/>
      <c r="O170" s="84"/>
      <c r="P170" s="84"/>
      <c r="Q170" s="84"/>
    </row>
    <row r="171" spans="1:17" ht="15">
      <c r="A171" s="156" t="s">
        <v>506</v>
      </c>
      <c r="B171" s="143" t="s">
        <v>55</v>
      </c>
      <c r="C171" s="149">
        <v>278.74514359999995</v>
      </c>
      <c r="D171" s="148">
        <v>112</v>
      </c>
      <c r="E171" s="149">
        <v>6.84</v>
      </c>
      <c r="F171" s="149">
        <v>135</v>
      </c>
      <c r="G171" s="149">
        <v>6270</v>
      </c>
      <c r="H171" s="149">
        <v>1530</v>
      </c>
      <c r="I171" s="148">
        <v>0</v>
      </c>
      <c r="J171" s="149">
        <v>0</v>
      </c>
      <c r="K171" s="149">
        <v>0</v>
      </c>
      <c r="L171" s="149">
        <v>0</v>
      </c>
      <c r="M171" s="144">
        <v>8220.585143600001</v>
      </c>
      <c r="N171" s="143"/>
      <c r="O171" s="84"/>
      <c r="P171" s="84"/>
      <c r="Q171" s="84"/>
    </row>
    <row r="172" spans="1:17" ht="15">
      <c r="A172" s="156" t="s">
        <v>140</v>
      </c>
      <c r="B172" s="143" t="s">
        <v>55</v>
      </c>
      <c r="C172" s="149">
        <v>93535.8204648</v>
      </c>
      <c r="D172" s="148">
        <v>198496</v>
      </c>
      <c r="E172" s="149">
        <v>16078.4</v>
      </c>
      <c r="F172" s="149">
        <v>12240</v>
      </c>
      <c r="G172" s="149">
        <v>229544.7</v>
      </c>
      <c r="H172" s="149">
        <v>8307</v>
      </c>
      <c r="I172" s="148">
        <v>12358</v>
      </c>
      <c r="J172" s="149">
        <v>12847.85</v>
      </c>
      <c r="K172" s="149">
        <v>123.58</v>
      </c>
      <c r="L172" s="149">
        <v>589.8</v>
      </c>
      <c r="M172" s="144">
        <v>373267.1504648</v>
      </c>
      <c r="N172" s="143"/>
      <c r="O172" s="84"/>
      <c r="P172" s="84"/>
      <c r="Q172" s="84"/>
    </row>
    <row r="173" spans="1:17" ht="15">
      <c r="A173" s="156" t="s">
        <v>219</v>
      </c>
      <c r="B173" s="143" t="s">
        <v>55</v>
      </c>
      <c r="C173" s="149">
        <v>29374.316454</v>
      </c>
      <c r="D173" s="148">
        <v>65623</v>
      </c>
      <c r="E173" s="149">
        <v>6087.34</v>
      </c>
      <c r="F173" s="149">
        <v>1665</v>
      </c>
      <c r="G173" s="149">
        <v>47293.983</v>
      </c>
      <c r="H173" s="149">
        <v>1278</v>
      </c>
      <c r="I173" s="148">
        <v>0</v>
      </c>
      <c r="J173" s="149">
        <v>0</v>
      </c>
      <c r="K173" s="149">
        <v>0</v>
      </c>
      <c r="L173" s="149">
        <v>75.54</v>
      </c>
      <c r="M173" s="144">
        <v>85774.17945399998</v>
      </c>
      <c r="N173" s="143"/>
      <c r="O173" s="84"/>
      <c r="P173" s="84"/>
      <c r="Q173" s="84"/>
    </row>
    <row r="174" spans="1:17" ht="15">
      <c r="A174" s="156" t="s">
        <v>791</v>
      </c>
      <c r="B174" s="143" t="s">
        <v>55</v>
      </c>
      <c r="C174" s="149">
        <v>7532.660044</v>
      </c>
      <c r="D174" s="148">
        <v>11902</v>
      </c>
      <c r="E174" s="149">
        <v>997.8399999999995</v>
      </c>
      <c r="F174" s="149">
        <v>1770</v>
      </c>
      <c r="G174" s="149">
        <v>8922.21</v>
      </c>
      <c r="H174" s="149">
        <v>558</v>
      </c>
      <c r="I174" s="148">
        <v>0</v>
      </c>
      <c r="J174" s="149">
        <v>0</v>
      </c>
      <c r="K174" s="149">
        <v>0</v>
      </c>
      <c r="L174" s="149">
        <v>73.77</v>
      </c>
      <c r="M174" s="144">
        <v>19854.480044</v>
      </c>
      <c r="N174" s="143"/>
      <c r="O174" s="84"/>
      <c r="P174" s="84"/>
      <c r="Q174" s="84"/>
    </row>
    <row r="175" spans="1:17" ht="15.75" thickBot="1">
      <c r="A175" s="155" t="s">
        <v>822</v>
      </c>
      <c r="B175" s="157" t="s">
        <v>55</v>
      </c>
      <c r="C175" s="158">
        <v>53258.776739</v>
      </c>
      <c r="D175" s="159">
        <v>81365</v>
      </c>
      <c r="E175" s="158">
        <v>7141.26</v>
      </c>
      <c r="F175" s="158">
        <v>180</v>
      </c>
      <c r="G175" s="158">
        <v>3135</v>
      </c>
      <c r="H175" s="158">
        <v>0</v>
      </c>
      <c r="I175" s="159">
        <v>0</v>
      </c>
      <c r="J175" s="158">
        <v>0</v>
      </c>
      <c r="K175" s="158">
        <v>0</v>
      </c>
      <c r="L175" s="158">
        <v>62.19</v>
      </c>
      <c r="M175" s="151">
        <v>63777.226739000005</v>
      </c>
      <c r="N175" s="143" t="s">
        <v>823</v>
      </c>
      <c r="O175" s="84"/>
      <c r="P175" s="84"/>
      <c r="Q175" s="84"/>
    </row>
    <row r="176" spans="1:17" ht="15">
      <c r="A176" s="156" t="s">
        <v>134</v>
      </c>
      <c r="B176" s="156"/>
      <c r="C176" s="160">
        <v>615948.6634335998</v>
      </c>
      <c r="D176" s="161">
        <v>1110732</v>
      </c>
      <c r="E176" s="144">
        <v>96368.04</v>
      </c>
      <c r="F176" s="144">
        <v>30345</v>
      </c>
      <c r="G176" s="144">
        <v>551383.8</v>
      </c>
      <c r="H176" s="144">
        <v>42543</v>
      </c>
      <c r="I176" s="161">
        <v>644370</v>
      </c>
      <c r="J176" s="144">
        <v>192187.7</v>
      </c>
      <c r="K176" s="144">
        <v>6443.7</v>
      </c>
      <c r="L176" s="144">
        <v>2828.01</v>
      </c>
      <c r="M176" s="144">
        <v>1538047.9134336</v>
      </c>
      <c r="N176" s="143"/>
      <c r="O176" s="84"/>
      <c r="P176" s="84"/>
      <c r="Q176" s="84"/>
    </row>
    <row r="177" spans="1:17" ht="15">
      <c r="A177" s="143"/>
      <c r="B177" s="143"/>
      <c r="C177" s="149"/>
      <c r="D177" s="149"/>
      <c r="E177" s="149"/>
      <c r="F177" s="149"/>
      <c r="G177" s="143">
        <v>175.88</v>
      </c>
      <c r="H177" s="143"/>
      <c r="I177" s="143"/>
      <c r="J177" s="143"/>
      <c r="K177" s="143"/>
      <c r="L177" s="143"/>
      <c r="M177" s="143"/>
      <c r="N177" s="143"/>
      <c r="O177" s="84"/>
      <c r="P177" s="84"/>
      <c r="Q177" s="84"/>
    </row>
    <row r="178" spans="1:17" ht="15">
      <c r="A178" s="143"/>
      <c r="B178" s="143"/>
      <c r="C178" s="143"/>
      <c r="D178" s="143"/>
      <c r="E178" s="143"/>
      <c r="F178" s="143"/>
      <c r="G178" s="143" t="s">
        <v>793</v>
      </c>
      <c r="H178" s="143"/>
      <c r="I178" s="143"/>
      <c r="J178" s="143"/>
      <c r="K178" s="143"/>
      <c r="L178" s="143"/>
      <c r="M178" s="143"/>
      <c r="N178" s="143"/>
      <c r="O178" s="84"/>
      <c r="P178" s="84"/>
      <c r="Q178" s="84"/>
    </row>
    <row r="179" spans="1:17" ht="15">
      <c r="A179" s="156" t="s">
        <v>795</v>
      </c>
      <c r="B179" s="156"/>
      <c r="C179" s="149">
        <v>139.22681640000002</v>
      </c>
      <c r="D179" s="148">
        <v>177</v>
      </c>
      <c r="E179" s="149">
        <v>14.98</v>
      </c>
      <c r="F179" s="149">
        <v>180</v>
      </c>
      <c r="G179" s="149">
        <v>0</v>
      </c>
      <c r="H179" s="149">
        <v>2808</v>
      </c>
      <c r="I179" s="148">
        <v>0</v>
      </c>
      <c r="J179" s="149">
        <v>0</v>
      </c>
      <c r="K179" s="149">
        <v>0</v>
      </c>
      <c r="L179" s="149">
        <v>0</v>
      </c>
      <c r="M179" s="144">
        <v>3142.2068164</v>
      </c>
      <c r="N179" s="143"/>
      <c r="O179" s="84"/>
      <c r="P179" s="84"/>
      <c r="Q179" s="84"/>
    </row>
    <row r="180" spans="1:17" ht="15.75" thickBot="1">
      <c r="A180" s="156" t="s">
        <v>796</v>
      </c>
      <c r="B180" s="156"/>
      <c r="C180" s="158">
        <v>16.7104896</v>
      </c>
      <c r="D180" s="159">
        <v>11</v>
      </c>
      <c r="E180" s="158">
        <v>0.98</v>
      </c>
      <c r="F180" s="158">
        <v>90</v>
      </c>
      <c r="G180" s="158">
        <v>7022.4</v>
      </c>
      <c r="H180" s="158">
        <v>5868</v>
      </c>
      <c r="I180" s="159">
        <v>0</v>
      </c>
      <c r="J180" s="158">
        <v>0</v>
      </c>
      <c r="K180" s="158">
        <v>0</v>
      </c>
      <c r="L180" s="158">
        <v>0</v>
      </c>
      <c r="M180" s="151">
        <v>12998.0904896</v>
      </c>
      <c r="N180" s="143"/>
      <c r="O180" s="84"/>
      <c r="P180" s="84"/>
      <c r="Q180" s="84"/>
    </row>
    <row r="181" spans="1:17" ht="15">
      <c r="A181" s="156" t="s">
        <v>797</v>
      </c>
      <c r="B181" s="156"/>
      <c r="C181" s="144">
        <v>155.937306</v>
      </c>
      <c r="D181" s="161">
        <v>188</v>
      </c>
      <c r="E181" s="144">
        <v>15.96</v>
      </c>
      <c r="F181" s="144">
        <v>270</v>
      </c>
      <c r="G181" s="144">
        <v>7022.4</v>
      </c>
      <c r="H181" s="144">
        <v>8676</v>
      </c>
      <c r="I181" s="161">
        <v>0</v>
      </c>
      <c r="J181" s="144">
        <v>0</v>
      </c>
      <c r="K181" s="144">
        <v>0</v>
      </c>
      <c r="L181" s="144">
        <v>0</v>
      </c>
      <c r="M181" s="144">
        <v>16140.297306</v>
      </c>
      <c r="N181" s="143"/>
      <c r="O181" s="84"/>
      <c r="P181" s="84"/>
      <c r="Q181" s="84"/>
    </row>
    <row r="182" spans="1:17" ht="15.75" thickBo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84"/>
      <c r="P182" s="84"/>
      <c r="Q182" s="84"/>
    </row>
    <row r="183" spans="1:17" ht="15.75" thickBot="1">
      <c r="A183" s="162" t="s">
        <v>798</v>
      </c>
      <c r="B183" s="162"/>
      <c r="C183" s="163">
        <v>616104.6007395998</v>
      </c>
      <c r="D183" s="164">
        <v>1110920</v>
      </c>
      <c r="E183" s="163">
        <v>96384</v>
      </c>
      <c r="F183" s="163">
        <v>30615</v>
      </c>
      <c r="G183" s="163">
        <v>558406.2</v>
      </c>
      <c r="H183" s="163">
        <v>51219</v>
      </c>
      <c r="I183" s="164">
        <v>644370</v>
      </c>
      <c r="J183" s="163">
        <v>192187.7</v>
      </c>
      <c r="K183" s="163">
        <v>6443.7</v>
      </c>
      <c r="L183" s="163">
        <v>2828.01</v>
      </c>
      <c r="M183" s="165">
        <v>1554188.2107396</v>
      </c>
      <c r="N183" s="143"/>
      <c r="O183" s="84"/>
      <c r="P183" s="84"/>
      <c r="Q183" s="84"/>
    </row>
    <row r="184" spans="1:17" ht="16.5">
      <c r="A184" s="166"/>
      <c r="B184" s="166"/>
      <c r="C184" s="167"/>
      <c r="D184" s="168"/>
      <c r="E184" s="167"/>
      <c r="F184" s="167"/>
      <c r="G184" s="167"/>
      <c r="H184" s="167"/>
      <c r="I184" s="168"/>
      <c r="J184" s="167"/>
      <c r="K184" s="167"/>
      <c r="L184" s="167"/>
      <c r="M184" s="167"/>
      <c r="N184" s="169"/>
      <c r="O184" s="84"/>
      <c r="P184" s="84"/>
      <c r="Q184" s="84"/>
    </row>
    <row r="185" spans="1:17" ht="15">
      <c r="A185" s="219" t="s">
        <v>824</v>
      </c>
      <c r="B185" s="219"/>
      <c r="C185" s="219"/>
      <c r="D185" s="219"/>
      <c r="E185" s="124"/>
      <c r="F185" s="124"/>
      <c r="G185" s="124"/>
      <c r="H185" s="124"/>
      <c r="I185" s="170" t="s">
        <v>825</v>
      </c>
      <c r="J185" s="124"/>
      <c r="K185" s="124"/>
      <c r="L185" s="124"/>
      <c r="M185" s="124"/>
      <c r="N185" s="124"/>
      <c r="O185" s="84"/>
      <c r="P185" s="84"/>
      <c r="Q185" s="84"/>
    </row>
    <row r="186" spans="1:17" ht="15">
      <c r="A186" s="219" t="s">
        <v>821</v>
      </c>
      <c r="B186" s="219"/>
      <c r="C186" s="219"/>
      <c r="D186" s="219"/>
      <c r="E186" s="124"/>
      <c r="F186" s="170" t="s">
        <v>826</v>
      </c>
      <c r="G186" s="170" t="s">
        <v>827</v>
      </c>
      <c r="H186" s="170" t="s">
        <v>828</v>
      </c>
      <c r="I186" s="170" t="s">
        <v>829</v>
      </c>
      <c r="J186" s="124"/>
      <c r="K186" s="130"/>
      <c r="L186" s="171"/>
      <c r="M186" s="124"/>
      <c r="N186" s="124"/>
      <c r="O186" s="84"/>
      <c r="P186" s="172"/>
      <c r="Q186" s="84"/>
    </row>
    <row r="187" spans="1:17" ht="15.75" thickBot="1">
      <c r="A187" s="173"/>
      <c r="B187" s="124"/>
      <c r="C187" s="124"/>
      <c r="D187" s="124"/>
      <c r="E187" s="124"/>
      <c r="F187" s="174">
        <v>3000</v>
      </c>
      <c r="G187" s="174">
        <v>3135</v>
      </c>
      <c r="H187" s="174">
        <v>3135</v>
      </c>
      <c r="I187" s="174">
        <v>0</v>
      </c>
      <c r="J187" s="175">
        <v>0.0229</v>
      </c>
      <c r="K187" s="176"/>
      <c r="L187" s="177"/>
      <c r="M187" s="124"/>
      <c r="N187" s="124"/>
      <c r="O187" s="172"/>
      <c r="P187" s="178"/>
      <c r="Q187" s="84"/>
    </row>
    <row r="188" spans="1:17" ht="15">
      <c r="A188" s="120"/>
      <c r="B188" s="121"/>
      <c r="C188" s="122" t="s">
        <v>799</v>
      </c>
      <c r="D188" s="122" t="s">
        <v>107</v>
      </c>
      <c r="E188" s="122" t="s">
        <v>113</v>
      </c>
      <c r="F188" s="122" t="s">
        <v>800</v>
      </c>
      <c r="G188" s="122" t="s">
        <v>110</v>
      </c>
      <c r="H188" s="122" t="s">
        <v>801</v>
      </c>
      <c r="I188" s="122" t="s">
        <v>134</v>
      </c>
      <c r="J188" s="123" t="s">
        <v>802</v>
      </c>
      <c r="K188" s="123" t="s">
        <v>134</v>
      </c>
      <c r="L188" s="123" t="s">
        <v>830</v>
      </c>
      <c r="M188" s="123" t="s">
        <v>831</v>
      </c>
      <c r="N188" s="123" t="s">
        <v>832</v>
      </c>
      <c r="O188" s="179"/>
      <c r="P188" s="180"/>
      <c r="Q188" s="84"/>
    </row>
    <row r="189" spans="1:17" ht="15.75" thickBot="1">
      <c r="A189" s="125" t="s">
        <v>805</v>
      </c>
      <c r="B189" s="125"/>
      <c r="C189" s="126" t="s">
        <v>123</v>
      </c>
      <c r="D189" s="126" t="s">
        <v>806</v>
      </c>
      <c r="E189" s="126" t="s">
        <v>806</v>
      </c>
      <c r="F189" s="126" t="s">
        <v>806</v>
      </c>
      <c r="G189" s="126" t="s">
        <v>807</v>
      </c>
      <c r="H189" s="126" t="s">
        <v>807</v>
      </c>
      <c r="I189" s="127" t="s">
        <v>806</v>
      </c>
      <c r="J189" s="128" t="s">
        <v>808</v>
      </c>
      <c r="K189" s="128" t="s">
        <v>809</v>
      </c>
      <c r="L189" s="128" t="s">
        <v>833</v>
      </c>
      <c r="M189" s="128" t="s">
        <v>834</v>
      </c>
      <c r="N189" s="128" t="s">
        <v>125</v>
      </c>
      <c r="O189" s="181"/>
      <c r="P189" s="172"/>
      <c r="Q189" s="84"/>
    </row>
    <row r="190" spans="1:17" ht="15">
      <c r="A190" s="129" t="s">
        <v>791</v>
      </c>
      <c r="B190" s="130" t="s">
        <v>56</v>
      </c>
      <c r="C190" s="182">
        <v>9996</v>
      </c>
      <c r="D190" s="182">
        <v>5577.445</v>
      </c>
      <c r="E190" s="171">
        <v>835.36</v>
      </c>
      <c r="F190" s="140">
        <v>351.8709677419355</v>
      </c>
      <c r="G190" s="171">
        <v>1830</v>
      </c>
      <c r="H190" s="183">
        <v>8843.835000000001</v>
      </c>
      <c r="I190" s="184">
        <v>17438.51096774194</v>
      </c>
      <c r="J190" s="185"/>
      <c r="K190" s="184">
        <v>17438.51096774194</v>
      </c>
      <c r="L190" s="183"/>
      <c r="M190" s="186">
        <v>17438.51096774194</v>
      </c>
      <c r="N190" s="187">
        <v>2.821</v>
      </c>
      <c r="O190" s="188"/>
      <c r="P190" s="189"/>
      <c r="Q190" s="84"/>
    </row>
    <row r="191" spans="1:17" ht="15">
      <c r="A191" s="129" t="s">
        <v>210</v>
      </c>
      <c r="B191" s="130" t="s">
        <v>56</v>
      </c>
      <c r="C191" s="182">
        <v>143434</v>
      </c>
      <c r="D191" s="182">
        <v>64684.513000000006</v>
      </c>
      <c r="E191" s="171">
        <v>12394.04</v>
      </c>
      <c r="F191" s="140">
        <v>3998.438709677419</v>
      </c>
      <c r="G191" s="171">
        <v>585</v>
      </c>
      <c r="H191" s="183">
        <v>59251.5</v>
      </c>
      <c r="I191" s="184">
        <v>140913.49170967744</v>
      </c>
      <c r="J191" s="185"/>
      <c r="K191" s="184">
        <v>140913.49170967744</v>
      </c>
      <c r="L191" s="183"/>
      <c r="M191" s="186">
        <v>140913.49170967744</v>
      </c>
      <c r="N191" s="187">
        <v>18.9</v>
      </c>
      <c r="O191" s="190"/>
      <c r="P191" s="189"/>
      <c r="Q191" s="84"/>
    </row>
    <row r="192" spans="1:17" ht="15">
      <c r="A192" s="129" t="s">
        <v>147</v>
      </c>
      <c r="B192" s="130" t="s">
        <v>56</v>
      </c>
      <c r="C192" s="182">
        <v>153671</v>
      </c>
      <c r="D192" s="182">
        <v>85581.92900000002</v>
      </c>
      <c r="E192" s="171">
        <v>12420.92</v>
      </c>
      <c r="F192" s="140">
        <v>2887.5716129032257</v>
      </c>
      <c r="G192" s="171">
        <v>3585</v>
      </c>
      <c r="H192" s="183">
        <v>30729.27</v>
      </c>
      <c r="I192" s="184">
        <v>135204.69061290324</v>
      </c>
      <c r="J192" s="185"/>
      <c r="K192" s="184">
        <v>135204.69061290324</v>
      </c>
      <c r="L192" s="183"/>
      <c r="M192" s="186">
        <v>135204.69061290324</v>
      </c>
      <c r="N192" s="187">
        <v>9.802</v>
      </c>
      <c r="O192" s="190"/>
      <c r="P192" s="189"/>
      <c r="Q192" s="84"/>
    </row>
    <row r="193" spans="1:17" ht="15">
      <c r="A193" s="129" t="s">
        <v>813</v>
      </c>
      <c r="B193" s="130" t="s">
        <v>56</v>
      </c>
      <c r="C193" s="182">
        <v>6640</v>
      </c>
      <c r="D193" s="182">
        <v>3282.09</v>
      </c>
      <c r="E193" s="171">
        <v>519.58</v>
      </c>
      <c r="F193" s="140">
        <v>207</v>
      </c>
      <c r="G193" s="171">
        <v>360</v>
      </c>
      <c r="H193" s="183">
        <v>2664.75</v>
      </c>
      <c r="I193" s="184">
        <v>7033.42</v>
      </c>
      <c r="J193" s="185"/>
      <c r="K193" s="184">
        <v>7033.42</v>
      </c>
      <c r="L193" s="183"/>
      <c r="M193" s="186">
        <v>7033.42</v>
      </c>
      <c r="N193" s="187">
        <v>0.85</v>
      </c>
      <c r="O193" s="190"/>
      <c r="P193" s="191"/>
      <c r="Q193" s="84"/>
    </row>
    <row r="194" spans="1:17" ht="15">
      <c r="A194" s="129" t="s">
        <v>140</v>
      </c>
      <c r="B194" s="130" t="s">
        <v>56</v>
      </c>
      <c r="C194" s="182">
        <v>212454</v>
      </c>
      <c r="D194" s="182">
        <v>87742.079</v>
      </c>
      <c r="E194" s="171">
        <v>15706.42</v>
      </c>
      <c r="F194" s="140">
        <v>6223.44806451613</v>
      </c>
      <c r="G194" s="171">
        <v>12210</v>
      </c>
      <c r="H194" s="183">
        <v>233484.34490040003</v>
      </c>
      <c r="I194" s="184">
        <v>355366.29196491616</v>
      </c>
      <c r="J194" s="185"/>
      <c r="K194" s="184">
        <v>355366.29196491616</v>
      </c>
      <c r="L194" s="183"/>
      <c r="M194" s="186">
        <v>355366.29196491616</v>
      </c>
      <c r="N194" s="187">
        <v>74.47666504000001</v>
      </c>
      <c r="O194" s="190"/>
      <c r="P194" s="189"/>
      <c r="Q194" s="84"/>
    </row>
    <row r="195" spans="1:17" ht="15">
      <c r="A195" s="129" t="s">
        <v>177</v>
      </c>
      <c r="B195" s="130" t="s">
        <v>56</v>
      </c>
      <c r="C195" s="182">
        <v>124978</v>
      </c>
      <c r="D195" s="182">
        <v>46341.914</v>
      </c>
      <c r="E195" s="171">
        <v>11240.36</v>
      </c>
      <c r="F195" s="140">
        <v>11614.086451612904</v>
      </c>
      <c r="G195" s="171">
        <v>3510</v>
      </c>
      <c r="H195" s="183">
        <v>66317.163</v>
      </c>
      <c r="I195" s="184">
        <v>139023.5234516129</v>
      </c>
      <c r="J195" s="185"/>
      <c r="K195" s="184">
        <v>139023.5234516129</v>
      </c>
      <c r="L195" s="183"/>
      <c r="M195" s="186">
        <v>139023.5234516129</v>
      </c>
      <c r="N195" s="187">
        <v>21.1538</v>
      </c>
      <c r="O195" s="188"/>
      <c r="P195" s="189"/>
      <c r="Q195" s="84"/>
    </row>
    <row r="196" spans="1:17" ht="15">
      <c r="A196" s="129" t="s">
        <v>219</v>
      </c>
      <c r="B196" s="130" t="s">
        <v>56</v>
      </c>
      <c r="C196" s="182">
        <v>63245</v>
      </c>
      <c r="D196" s="182">
        <v>24803.898000000005</v>
      </c>
      <c r="E196" s="171">
        <v>5778.08</v>
      </c>
      <c r="F196" s="140">
        <v>1486.6722580645162</v>
      </c>
      <c r="G196" s="171">
        <v>1560</v>
      </c>
      <c r="H196" s="183">
        <v>47293.983</v>
      </c>
      <c r="I196" s="184">
        <v>80922.63325806451</v>
      </c>
      <c r="J196" s="185"/>
      <c r="K196" s="184">
        <v>80922.63325806451</v>
      </c>
      <c r="L196" s="183"/>
      <c r="M196" s="186">
        <v>80922.63325806451</v>
      </c>
      <c r="N196" s="187">
        <v>15.0858</v>
      </c>
      <c r="O196" s="188"/>
      <c r="P196" s="189"/>
      <c r="Q196" s="84"/>
    </row>
    <row r="197" spans="1:17" ht="15">
      <c r="A197" s="129" t="s">
        <v>506</v>
      </c>
      <c r="B197" s="130" t="s">
        <v>56</v>
      </c>
      <c r="C197" s="182">
        <v>406</v>
      </c>
      <c r="D197" s="182">
        <v>632.3929999999999</v>
      </c>
      <c r="E197" s="171">
        <v>24.34</v>
      </c>
      <c r="F197" s="140">
        <v>788.2722580645161</v>
      </c>
      <c r="G197" s="171">
        <v>180</v>
      </c>
      <c r="H197" s="183">
        <v>6270</v>
      </c>
      <c r="I197" s="184">
        <v>7895.005258064516</v>
      </c>
      <c r="J197" s="185"/>
      <c r="K197" s="184">
        <v>7895.005258064516</v>
      </c>
      <c r="L197" s="183"/>
      <c r="M197" s="186">
        <v>7895.005258064516</v>
      </c>
      <c r="N197" s="187">
        <v>2</v>
      </c>
      <c r="O197" s="190"/>
      <c r="P197" s="189"/>
      <c r="Q197" s="84"/>
    </row>
    <row r="198" spans="1:17" ht="15">
      <c r="A198" s="129" t="s">
        <v>172</v>
      </c>
      <c r="B198" s="130" t="s">
        <v>56</v>
      </c>
      <c r="C198" s="192">
        <v>158533</v>
      </c>
      <c r="D198" s="193">
        <v>44165.451</v>
      </c>
      <c r="E198" s="171">
        <v>5405.21</v>
      </c>
      <c r="F198" s="140">
        <v>149.99225806451614</v>
      </c>
      <c r="G198" s="171">
        <v>1860</v>
      </c>
      <c r="H198" s="183">
        <v>25080</v>
      </c>
      <c r="I198" s="184">
        <v>76660.65325806451</v>
      </c>
      <c r="J198" s="194"/>
      <c r="K198" s="184">
        <v>76660.65325806451</v>
      </c>
      <c r="L198" s="183"/>
      <c r="M198" s="186">
        <v>76660.65325806451</v>
      </c>
      <c r="N198" s="187">
        <v>8</v>
      </c>
      <c r="O198" s="188"/>
      <c r="P198" s="189"/>
      <c r="Q198" s="84"/>
    </row>
    <row r="199" spans="1:17" ht="15">
      <c r="A199" s="129" t="s">
        <v>229</v>
      </c>
      <c r="B199" s="130" t="s">
        <v>56</v>
      </c>
      <c r="C199" s="192">
        <v>689479</v>
      </c>
      <c r="D199" s="193">
        <v>309201.8250000001</v>
      </c>
      <c r="E199" s="171">
        <v>28957.01</v>
      </c>
      <c r="F199" s="140">
        <v>35561.03258064516</v>
      </c>
      <c r="G199" s="171">
        <v>4230</v>
      </c>
      <c r="H199" s="183">
        <v>69024.549</v>
      </c>
      <c r="I199" s="184">
        <v>446974.4165806453</v>
      </c>
      <c r="J199" s="194"/>
      <c r="K199" s="184">
        <v>446974.4165806453</v>
      </c>
      <c r="L199" s="183"/>
      <c r="M199" s="186">
        <v>446974.4165806453</v>
      </c>
      <c r="N199" s="187">
        <v>22.0174</v>
      </c>
      <c r="O199" s="188"/>
      <c r="P199" s="188"/>
      <c r="Q199" s="84"/>
    </row>
    <row r="200" spans="1:17" ht="15.75" thickBot="1">
      <c r="A200" s="129" t="s">
        <v>822</v>
      </c>
      <c r="B200" s="130" t="s">
        <v>56</v>
      </c>
      <c r="C200" s="195">
        <v>61269</v>
      </c>
      <c r="D200" s="171">
        <v>39778.132999999994</v>
      </c>
      <c r="E200" s="171">
        <v>4961.7</v>
      </c>
      <c r="F200" s="140">
        <v>342.2903225806452</v>
      </c>
      <c r="G200" s="196">
        <v>180</v>
      </c>
      <c r="H200" s="196">
        <v>3135</v>
      </c>
      <c r="I200" s="197">
        <v>48397.123322580635</v>
      </c>
      <c r="J200" s="185">
        <v>1108.2941240870966</v>
      </c>
      <c r="K200" s="184">
        <v>49505.41744666773</v>
      </c>
      <c r="L200" s="196"/>
      <c r="M200" s="186">
        <v>49505.41744666773</v>
      </c>
      <c r="N200" s="187">
        <v>1</v>
      </c>
      <c r="O200" s="190" t="s">
        <v>835</v>
      </c>
      <c r="P200" s="198"/>
      <c r="Q200" s="84"/>
    </row>
    <row r="201" spans="1:17" ht="15">
      <c r="A201" s="124"/>
      <c r="B201" s="124"/>
      <c r="C201" s="199">
        <v>1624105</v>
      </c>
      <c r="D201" s="200">
        <v>711791.67</v>
      </c>
      <c r="E201" s="200">
        <v>98243.02</v>
      </c>
      <c r="F201" s="200">
        <v>63610.67548387097</v>
      </c>
      <c r="G201" s="200">
        <v>30090</v>
      </c>
      <c r="H201" s="200">
        <v>552094.3949004</v>
      </c>
      <c r="I201" s="201">
        <v>1455829.7603842712</v>
      </c>
      <c r="J201" s="201">
        <v>1108.2941240870966</v>
      </c>
      <c r="K201" s="201">
        <v>1456938.0545083582</v>
      </c>
      <c r="L201" s="201">
        <v>0</v>
      </c>
      <c r="M201" s="201">
        <v>1456938.0545083582</v>
      </c>
      <c r="N201" s="202">
        <v>176.10666504000002</v>
      </c>
      <c r="O201" s="198"/>
      <c r="P201" s="203"/>
      <c r="Q201" s="84"/>
    </row>
    <row r="202" spans="1:17" ht="15">
      <c r="A202" s="124"/>
      <c r="B202" s="124"/>
      <c r="C202" s="124"/>
      <c r="D202" s="171"/>
      <c r="E202" s="124"/>
      <c r="F202" s="171"/>
      <c r="G202" s="124"/>
      <c r="H202" s="187">
        <v>176.10666504</v>
      </c>
      <c r="I202" s="204"/>
      <c r="J202" s="184">
        <v>1108.2941240870966</v>
      </c>
      <c r="K202" s="124"/>
      <c r="L202" s="124"/>
      <c r="M202" s="130"/>
      <c r="N202" s="124"/>
      <c r="O202" s="172"/>
      <c r="P202" s="124"/>
      <c r="Q202" s="84"/>
    </row>
    <row r="203" spans="1:17" ht="15">
      <c r="A203" s="124"/>
      <c r="B203" s="124"/>
      <c r="C203" s="124"/>
      <c r="D203" s="124"/>
      <c r="E203" s="124"/>
      <c r="F203" s="124"/>
      <c r="G203" s="124"/>
      <c r="H203" s="205" t="s">
        <v>836</v>
      </c>
      <c r="I203" s="171"/>
      <c r="J203" s="124"/>
      <c r="K203" s="124"/>
      <c r="L203" s="124"/>
      <c r="M203" s="124"/>
      <c r="N203" s="124"/>
      <c r="O203" s="124"/>
      <c r="P203" s="124"/>
      <c r="Q203" s="84"/>
    </row>
    <row r="204" spans="1:17" ht="15">
      <c r="A204" s="218" t="s">
        <v>837</v>
      </c>
      <c r="B204" s="218"/>
      <c r="C204" s="206">
        <v>160</v>
      </c>
      <c r="D204" s="193">
        <v>136.258</v>
      </c>
      <c r="E204" s="183">
        <v>12.68</v>
      </c>
      <c r="F204" s="183">
        <v>7710.665806451613</v>
      </c>
      <c r="G204" s="183">
        <v>195</v>
      </c>
      <c r="H204" s="183">
        <v>7022.4</v>
      </c>
      <c r="I204" s="207">
        <v>15077.003806451614</v>
      </c>
      <c r="J204" s="183"/>
      <c r="K204" s="183">
        <v>15077.003806451614</v>
      </c>
      <c r="L204" s="184"/>
      <c r="M204" s="184">
        <v>15077.003806451614</v>
      </c>
      <c r="N204" s="124"/>
      <c r="O204" s="124"/>
      <c r="P204" s="124"/>
      <c r="Q204" s="84"/>
    </row>
    <row r="205" spans="1:17" ht="15">
      <c r="A205" s="217" t="s">
        <v>838</v>
      </c>
      <c r="B205" s="217"/>
      <c r="C205" s="206">
        <v>1624265</v>
      </c>
      <c r="D205" s="207">
        <v>711927.9280000002</v>
      </c>
      <c r="E205" s="207">
        <v>98255.7</v>
      </c>
      <c r="F205" s="207">
        <v>71321.34129032258</v>
      </c>
      <c r="G205" s="207">
        <v>30285</v>
      </c>
      <c r="H205" s="207">
        <v>559116.7949004</v>
      </c>
      <c r="I205" s="207">
        <v>1470906.7641907227</v>
      </c>
      <c r="J205" s="183">
        <v>1108.2941240870966</v>
      </c>
      <c r="K205" s="183">
        <v>1472015.0583148098</v>
      </c>
      <c r="L205" s="184"/>
      <c r="M205" s="184">
        <v>1472015.0583148098</v>
      </c>
      <c r="N205" s="124"/>
      <c r="O205" s="124"/>
      <c r="P205" s="124"/>
      <c r="Q205" s="84"/>
    </row>
    <row r="206" spans="1:17" ht="15">
      <c r="A206" s="124"/>
      <c r="B206" s="124"/>
      <c r="C206" s="124"/>
      <c r="D206" s="124"/>
      <c r="E206" s="124"/>
      <c r="F206" s="124"/>
      <c r="G206" s="124"/>
      <c r="H206" s="187">
        <v>178.34666504</v>
      </c>
      <c r="I206" s="208" t="s">
        <v>839</v>
      </c>
      <c r="J206" s="124"/>
      <c r="K206" s="124"/>
      <c r="L206" s="124"/>
      <c r="M206" s="124"/>
      <c r="N206" s="124"/>
      <c r="O206" s="124"/>
      <c r="P206" s="124"/>
      <c r="Q206" s="84"/>
    </row>
    <row r="207" spans="1:17" ht="15">
      <c r="A207" s="124"/>
      <c r="B207" s="124"/>
      <c r="C207" s="124"/>
      <c r="D207" s="124"/>
      <c r="E207" s="124"/>
      <c r="F207" s="124"/>
      <c r="G207" s="124"/>
      <c r="H207" s="142"/>
      <c r="I207" s="124"/>
      <c r="J207" s="124"/>
      <c r="K207" s="124"/>
      <c r="L207" s="124"/>
      <c r="M207" s="124"/>
      <c r="N207" s="124"/>
      <c r="O207" s="124"/>
      <c r="P207" s="124"/>
      <c r="Q207" s="84"/>
    </row>
    <row r="208" spans="1:17" ht="15">
      <c r="A208" s="129" t="s">
        <v>840</v>
      </c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84"/>
    </row>
    <row r="209" spans="1:17" ht="15">
      <c r="A209" s="129" t="s">
        <v>821</v>
      </c>
      <c r="B209" s="124"/>
      <c r="C209" s="124"/>
      <c r="D209" s="124"/>
      <c r="E209" s="124"/>
      <c r="F209" s="124"/>
      <c r="G209" s="124"/>
      <c r="H209" s="130" t="s">
        <v>827</v>
      </c>
      <c r="I209" s="124"/>
      <c r="J209" s="124"/>
      <c r="K209" s="130"/>
      <c r="L209" s="171"/>
      <c r="M209" s="124"/>
      <c r="N209" s="124"/>
      <c r="O209" s="124"/>
      <c r="P209" s="172"/>
      <c r="Q209" s="84"/>
    </row>
    <row r="210" spans="1:17" ht="15.75" thickBot="1">
      <c r="A210" s="173"/>
      <c r="B210" s="124"/>
      <c r="C210" s="124"/>
      <c r="D210" s="124"/>
      <c r="E210" s="124"/>
      <c r="F210" s="124"/>
      <c r="G210" s="124"/>
      <c r="H210" s="174">
        <v>3135</v>
      </c>
      <c r="I210" s="124"/>
      <c r="J210" s="175">
        <v>0</v>
      </c>
      <c r="K210" s="176"/>
      <c r="L210" s="177"/>
      <c r="M210" s="124"/>
      <c r="N210" s="124"/>
      <c r="O210" s="172"/>
      <c r="P210" s="178"/>
      <c r="Q210" s="84"/>
    </row>
    <row r="211" spans="1:17" ht="15">
      <c r="A211" s="120"/>
      <c r="B211" s="121"/>
      <c r="C211" s="122" t="s">
        <v>799</v>
      </c>
      <c r="D211" s="122" t="s">
        <v>107</v>
      </c>
      <c r="E211" s="122" t="s">
        <v>113</v>
      </c>
      <c r="F211" s="122" t="s">
        <v>800</v>
      </c>
      <c r="G211" s="122" t="s">
        <v>110</v>
      </c>
      <c r="H211" s="122" t="s">
        <v>801</v>
      </c>
      <c r="I211" s="122" t="s">
        <v>134</v>
      </c>
      <c r="J211" s="123" t="s">
        <v>802</v>
      </c>
      <c r="K211" s="123" t="s">
        <v>134</v>
      </c>
      <c r="L211" s="123" t="s">
        <v>830</v>
      </c>
      <c r="M211" s="123" t="s">
        <v>831</v>
      </c>
      <c r="N211" s="123" t="s">
        <v>832</v>
      </c>
      <c r="O211" s="179"/>
      <c r="P211" s="180"/>
      <c r="Q211" s="84"/>
    </row>
    <row r="212" spans="1:17" ht="15.75" thickBot="1">
      <c r="A212" s="125" t="s">
        <v>805</v>
      </c>
      <c r="B212" s="125"/>
      <c r="C212" s="126" t="s">
        <v>123</v>
      </c>
      <c r="D212" s="126" t="s">
        <v>806</v>
      </c>
      <c r="E212" s="126" t="s">
        <v>806</v>
      </c>
      <c r="F212" s="126" t="s">
        <v>806</v>
      </c>
      <c r="G212" s="126" t="s">
        <v>807</v>
      </c>
      <c r="H212" s="126" t="s">
        <v>807</v>
      </c>
      <c r="I212" s="127" t="s">
        <v>806</v>
      </c>
      <c r="J212" s="128" t="s">
        <v>808</v>
      </c>
      <c r="K212" s="128" t="s">
        <v>809</v>
      </c>
      <c r="L212" s="128" t="s">
        <v>833</v>
      </c>
      <c r="M212" s="128" t="s">
        <v>834</v>
      </c>
      <c r="N212" s="128" t="s">
        <v>125</v>
      </c>
      <c r="O212" s="181"/>
      <c r="P212" s="172"/>
      <c r="Q212" s="84"/>
    </row>
    <row r="213" spans="1:17" ht="15">
      <c r="A213" s="129" t="s">
        <v>841</v>
      </c>
      <c r="B213" s="130" t="s">
        <v>816</v>
      </c>
      <c r="C213" s="182">
        <v>11004</v>
      </c>
      <c r="D213" s="171">
        <v>6680.37</v>
      </c>
      <c r="E213" s="171">
        <v>887.34</v>
      </c>
      <c r="F213" s="140">
        <v>189</v>
      </c>
      <c r="G213" s="171">
        <v>1680</v>
      </c>
      <c r="H213" s="183">
        <v>8843.835</v>
      </c>
      <c r="I213" s="184">
        <v>18280.545000000002</v>
      </c>
      <c r="J213" s="185">
        <v>0</v>
      </c>
      <c r="K213" s="184">
        <v>18280.545000000002</v>
      </c>
      <c r="L213" s="183">
        <v>3500</v>
      </c>
      <c r="M213" s="186">
        <v>21780.545000000002</v>
      </c>
      <c r="N213" s="187">
        <v>2.8209999999999997</v>
      </c>
      <c r="O213" s="188"/>
      <c r="P213" s="189"/>
      <c r="Q213" s="84"/>
    </row>
    <row r="214" spans="1:17" ht="15">
      <c r="A214" s="129" t="s">
        <v>210</v>
      </c>
      <c r="B214" s="130" t="s">
        <v>816</v>
      </c>
      <c r="C214" s="182">
        <v>134393</v>
      </c>
      <c r="D214" s="171">
        <v>57974.57</v>
      </c>
      <c r="E214" s="171">
        <v>11393.14</v>
      </c>
      <c r="F214" s="140">
        <v>2205</v>
      </c>
      <c r="G214" s="171">
        <v>570</v>
      </c>
      <c r="H214" s="183">
        <v>59251.5</v>
      </c>
      <c r="I214" s="184">
        <v>131394.21</v>
      </c>
      <c r="J214" s="185">
        <v>0</v>
      </c>
      <c r="K214" s="184">
        <v>131394.21</v>
      </c>
      <c r="L214" s="183">
        <v>62189</v>
      </c>
      <c r="M214" s="186">
        <v>193583.21</v>
      </c>
      <c r="N214" s="187">
        <v>18.9</v>
      </c>
      <c r="O214" s="190"/>
      <c r="P214" s="189"/>
      <c r="Q214" s="84"/>
    </row>
    <row r="215" spans="1:17" ht="15">
      <c r="A215" s="129" t="s">
        <v>147</v>
      </c>
      <c r="B215" s="130" t="s">
        <v>816</v>
      </c>
      <c r="C215" s="182">
        <v>216447</v>
      </c>
      <c r="D215" s="171">
        <v>85702.66</v>
      </c>
      <c r="E215" s="171">
        <v>13724.11</v>
      </c>
      <c r="F215" s="140">
        <v>1636.9539</v>
      </c>
      <c r="G215" s="171">
        <v>3750</v>
      </c>
      <c r="H215" s="183">
        <v>30196.32</v>
      </c>
      <c r="I215" s="184">
        <v>135010.04389999996</v>
      </c>
      <c r="J215" s="185">
        <v>0</v>
      </c>
      <c r="K215" s="184">
        <v>135010.04389999996</v>
      </c>
      <c r="L215" s="183">
        <v>33963</v>
      </c>
      <c r="M215" s="186">
        <v>168973.04389999996</v>
      </c>
      <c r="N215" s="187">
        <v>9.632</v>
      </c>
      <c r="O215" s="190"/>
      <c r="P215" s="189"/>
      <c r="Q215" s="84"/>
    </row>
    <row r="216" spans="1:17" ht="15">
      <c r="A216" s="129" t="s">
        <v>813</v>
      </c>
      <c r="B216" s="130" t="s">
        <v>816</v>
      </c>
      <c r="C216" s="182">
        <v>7421</v>
      </c>
      <c r="D216" s="171">
        <v>3710.33</v>
      </c>
      <c r="E216" s="171">
        <v>571.96</v>
      </c>
      <c r="F216" s="140">
        <v>141.75</v>
      </c>
      <c r="G216" s="171">
        <v>360</v>
      </c>
      <c r="H216" s="183">
        <v>2664.75</v>
      </c>
      <c r="I216" s="184">
        <v>7448.79</v>
      </c>
      <c r="J216" s="185">
        <v>0</v>
      </c>
      <c r="K216" s="184">
        <v>7448.79</v>
      </c>
      <c r="L216" s="183">
        <v>0</v>
      </c>
      <c r="M216" s="186">
        <v>7448.79</v>
      </c>
      <c r="N216" s="187">
        <v>0.85</v>
      </c>
      <c r="O216" s="190"/>
      <c r="P216" s="191"/>
      <c r="Q216" s="84"/>
    </row>
    <row r="217" spans="1:17" ht="15">
      <c r="A217" s="129" t="s">
        <v>140</v>
      </c>
      <c r="B217" s="130" t="s">
        <v>816</v>
      </c>
      <c r="C217" s="182">
        <v>199202</v>
      </c>
      <c r="D217" s="171">
        <v>92537.72000000006</v>
      </c>
      <c r="E217" s="171">
        <v>15172.57</v>
      </c>
      <c r="F217" s="140">
        <v>4661.695161290323</v>
      </c>
      <c r="G217" s="171">
        <v>12630</v>
      </c>
      <c r="H217" s="183">
        <v>238661.34896999993</v>
      </c>
      <c r="I217" s="184">
        <v>363663.3341312903</v>
      </c>
      <c r="J217" s="185">
        <v>0</v>
      </c>
      <c r="K217" s="184">
        <v>363663.3341312903</v>
      </c>
      <c r="L217" s="183">
        <v>-54021</v>
      </c>
      <c r="M217" s="186">
        <v>309642.3341312903</v>
      </c>
      <c r="N217" s="187">
        <v>76.12802199999997</v>
      </c>
      <c r="O217" s="190"/>
      <c r="P217" s="189"/>
      <c r="Q217" s="84"/>
    </row>
    <row r="218" spans="1:17" ht="15">
      <c r="A218" s="129" t="s">
        <v>177</v>
      </c>
      <c r="B218" s="130" t="s">
        <v>816</v>
      </c>
      <c r="C218" s="182">
        <v>116637</v>
      </c>
      <c r="D218" s="171">
        <v>44736.44</v>
      </c>
      <c r="E218" s="171">
        <v>9955.6</v>
      </c>
      <c r="F218" s="140">
        <v>5131.24</v>
      </c>
      <c r="G218" s="171">
        <v>3585</v>
      </c>
      <c r="H218" s="183">
        <v>66317.163</v>
      </c>
      <c r="I218" s="184">
        <v>129725.44299999997</v>
      </c>
      <c r="J218" s="185">
        <v>0</v>
      </c>
      <c r="K218" s="184">
        <v>129725.44299999997</v>
      </c>
      <c r="L218" s="183">
        <v>7822</v>
      </c>
      <c r="M218" s="186">
        <v>137547.44299999997</v>
      </c>
      <c r="N218" s="187">
        <v>21.1538</v>
      </c>
      <c r="O218" s="188"/>
      <c r="P218" s="189"/>
      <c r="Q218" s="84"/>
    </row>
    <row r="219" spans="1:17" ht="15">
      <c r="A219" s="129" t="s">
        <v>219</v>
      </c>
      <c r="B219" s="130" t="s">
        <v>816</v>
      </c>
      <c r="C219" s="182">
        <v>82695</v>
      </c>
      <c r="D219" s="171">
        <v>33780.34</v>
      </c>
      <c r="E219" s="171">
        <v>6964.78</v>
      </c>
      <c r="F219" s="140">
        <v>929.4735483870968</v>
      </c>
      <c r="G219" s="171">
        <v>1425</v>
      </c>
      <c r="H219" s="183">
        <v>47293.983</v>
      </c>
      <c r="I219" s="184">
        <v>90393.5765483871</v>
      </c>
      <c r="J219" s="185">
        <v>0</v>
      </c>
      <c r="K219" s="184">
        <v>90393.5765483871</v>
      </c>
      <c r="L219" s="183">
        <v>29733</v>
      </c>
      <c r="M219" s="186">
        <v>120126.5765483871</v>
      </c>
      <c r="N219" s="187">
        <v>15.0858</v>
      </c>
      <c r="O219" s="188"/>
      <c r="P219" s="189"/>
      <c r="Q219" s="84"/>
    </row>
    <row r="220" spans="1:17" ht="15">
      <c r="A220" s="129" t="s">
        <v>506</v>
      </c>
      <c r="B220" s="130" t="s">
        <v>816</v>
      </c>
      <c r="C220" s="182">
        <v>1817</v>
      </c>
      <c r="D220" s="171">
        <v>1004.11</v>
      </c>
      <c r="E220" s="171">
        <v>126.12</v>
      </c>
      <c r="F220" s="140">
        <v>472.5</v>
      </c>
      <c r="G220" s="171">
        <v>180</v>
      </c>
      <c r="H220" s="183">
        <v>6270</v>
      </c>
      <c r="I220" s="184">
        <v>8052.73</v>
      </c>
      <c r="J220" s="185">
        <v>0</v>
      </c>
      <c r="K220" s="184">
        <v>8052.73</v>
      </c>
      <c r="L220" s="183">
        <v>0</v>
      </c>
      <c r="M220" s="186">
        <v>8052.73</v>
      </c>
      <c r="N220" s="187">
        <v>2</v>
      </c>
      <c r="O220" s="190"/>
      <c r="P220" s="189"/>
      <c r="Q220" s="84"/>
    </row>
    <row r="221" spans="1:17" ht="15">
      <c r="A221" s="129" t="s">
        <v>172</v>
      </c>
      <c r="B221" s="130" t="s">
        <v>816</v>
      </c>
      <c r="C221" s="192">
        <v>125478</v>
      </c>
      <c r="D221" s="171">
        <v>44456.48</v>
      </c>
      <c r="E221" s="171">
        <v>5399.97</v>
      </c>
      <c r="F221" s="140">
        <v>693</v>
      </c>
      <c r="G221" s="171">
        <v>1755</v>
      </c>
      <c r="H221" s="183">
        <v>25080</v>
      </c>
      <c r="I221" s="184">
        <v>77384.45</v>
      </c>
      <c r="J221" s="194">
        <v>0</v>
      </c>
      <c r="K221" s="184">
        <v>77384.45</v>
      </c>
      <c r="L221" s="183">
        <v>81</v>
      </c>
      <c r="M221" s="186">
        <v>77465.45</v>
      </c>
      <c r="N221" s="187">
        <v>8</v>
      </c>
      <c r="O221" s="188"/>
      <c r="P221" s="189"/>
      <c r="Q221" s="84"/>
    </row>
    <row r="222" spans="1:17" ht="15">
      <c r="A222" s="129" t="s">
        <v>229</v>
      </c>
      <c r="B222" s="130" t="s">
        <v>816</v>
      </c>
      <c r="C222" s="192">
        <v>647202</v>
      </c>
      <c r="D222" s="171">
        <v>267133.57</v>
      </c>
      <c r="E222" s="171">
        <v>24169.42</v>
      </c>
      <c r="F222" s="140">
        <v>31350.2057</v>
      </c>
      <c r="G222" s="171">
        <v>3855</v>
      </c>
      <c r="H222" s="183">
        <v>69024.549</v>
      </c>
      <c r="I222" s="184">
        <v>395532.7447</v>
      </c>
      <c r="J222" s="194">
        <v>0</v>
      </c>
      <c r="K222" s="184">
        <v>395532.7447</v>
      </c>
      <c r="L222" s="183">
        <v>3406</v>
      </c>
      <c r="M222" s="186">
        <v>398938.7447</v>
      </c>
      <c r="N222" s="187">
        <v>22.0174</v>
      </c>
      <c r="O222" s="188"/>
      <c r="P222" s="189"/>
      <c r="Q222" s="84"/>
    </row>
    <row r="223" spans="1:17" ht="15.75" thickBot="1">
      <c r="A223" s="129" t="s">
        <v>842</v>
      </c>
      <c r="B223" s="130" t="s">
        <v>816</v>
      </c>
      <c r="C223" s="195">
        <v>58489</v>
      </c>
      <c r="D223" s="171">
        <v>30726.28</v>
      </c>
      <c r="E223" s="171">
        <v>4425.7</v>
      </c>
      <c r="F223" s="140">
        <v>126</v>
      </c>
      <c r="G223" s="196">
        <v>180</v>
      </c>
      <c r="H223" s="196">
        <v>3135</v>
      </c>
      <c r="I223" s="197">
        <v>38592.98</v>
      </c>
      <c r="J223" s="185">
        <v>0</v>
      </c>
      <c r="K223" s="184">
        <v>38592.98</v>
      </c>
      <c r="L223" s="196">
        <v>0</v>
      </c>
      <c r="M223" s="186">
        <v>38592.98</v>
      </c>
      <c r="N223" s="187">
        <v>1</v>
      </c>
      <c r="O223" s="188"/>
      <c r="P223" s="198"/>
      <c r="Q223" s="84"/>
    </row>
    <row r="224" spans="1:17" ht="15">
      <c r="A224" s="124"/>
      <c r="B224" s="124"/>
      <c r="C224" s="199">
        <v>1600785</v>
      </c>
      <c r="D224" s="200">
        <v>668442.87</v>
      </c>
      <c r="E224" s="200">
        <v>92790.71</v>
      </c>
      <c r="F224" s="200">
        <v>47536.818309677416</v>
      </c>
      <c r="G224" s="200">
        <v>29970</v>
      </c>
      <c r="H224" s="200">
        <v>556738.44897</v>
      </c>
      <c r="I224" s="201">
        <v>1395478.8472796772</v>
      </c>
      <c r="J224" s="201">
        <v>0</v>
      </c>
      <c r="K224" s="201">
        <v>1395478.8472796772</v>
      </c>
      <c r="L224" s="201">
        <v>86673</v>
      </c>
      <c r="M224" s="201">
        <v>1482151.8472796772</v>
      </c>
      <c r="N224" s="202">
        <v>177.58802199999997</v>
      </c>
      <c r="O224" s="198"/>
      <c r="P224" s="203"/>
      <c r="Q224" s="84"/>
    </row>
    <row r="225" spans="1:17" ht="15">
      <c r="A225" s="124"/>
      <c r="B225" s="124"/>
      <c r="C225" s="124"/>
      <c r="D225" s="171"/>
      <c r="E225" s="124"/>
      <c r="F225" s="171"/>
      <c r="G225" s="124"/>
      <c r="H225" s="187">
        <v>177.588022</v>
      </c>
      <c r="I225" s="204"/>
      <c r="J225" s="184">
        <v>0</v>
      </c>
      <c r="K225" s="124"/>
      <c r="L225" s="124"/>
      <c r="M225" s="130"/>
      <c r="N225" s="124"/>
      <c r="O225" s="172"/>
      <c r="P225" s="124"/>
      <c r="Q225" s="84"/>
    </row>
    <row r="226" spans="1:17" ht="15">
      <c r="A226" s="124"/>
      <c r="B226" s="124"/>
      <c r="C226" s="124"/>
      <c r="D226" s="124"/>
      <c r="E226" s="124"/>
      <c r="F226" s="124"/>
      <c r="G226" s="124"/>
      <c r="H226" s="205" t="s">
        <v>836</v>
      </c>
      <c r="I226" s="171"/>
      <c r="J226" s="124"/>
      <c r="K226" s="124"/>
      <c r="L226" s="124"/>
      <c r="M226" s="124"/>
      <c r="N226" s="124"/>
      <c r="O226" s="124"/>
      <c r="P226" s="124"/>
      <c r="Q226" s="84"/>
    </row>
    <row r="227" spans="1:17" ht="15">
      <c r="A227" s="130" t="s">
        <v>843</v>
      </c>
      <c r="B227" s="124"/>
      <c r="C227" s="206">
        <v>117</v>
      </c>
      <c r="D227" s="183">
        <v>87.1</v>
      </c>
      <c r="E227" s="183">
        <v>7.34</v>
      </c>
      <c r="F227" s="183">
        <v>6851.25</v>
      </c>
      <c r="G227" s="183">
        <v>150</v>
      </c>
      <c r="H227" s="183">
        <v>7022.4</v>
      </c>
      <c r="I227" s="207">
        <v>14118.09</v>
      </c>
      <c r="J227" s="183">
        <v>0</v>
      </c>
      <c r="K227" s="183">
        <v>14118.09</v>
      </c>
      <c r="L227" s="184"/>
      <c r="M227" s="184">
        <v>14118.09</v>
      </c>
      <c r="N227" s="124"/>
      <c r="O227" s="124"/>
      <c r="P227" s="124"/>
      <c r="Q227" s="84"/>
    </row>
    <row r="228" spans="1:17" ht="15">
      <c r="A228" s="208" t="s">
        <v>844</v>
      </c>
      <c r="B228" s="124"/>
      <c r="C228" s="206">
        <v>1600902</v>
      </c>
      <c r="D228" s="183">
        <v>668529.97</v>
      </c>
      <c r="E228" s="183">
        <v>92798.05</v>
      </c>
      <c r="F228" s="183">
        <v>54388.068309677416</v>
      </c>
      <c r="G228" s="183">
        <v>30120</v>
      </c>
      <c r="H228" s="183">
        <v>563760.84897</v>
      </c>
      <c r="I228" s="207">
        <v>1409596.9372796773</v>
      </c>
      <c r="J228" s="183">
        <v>0</v>
      </c>
      <c r="K228" s="183">
        <v>1409596.9372796773</v>
      </c>
      <c r="L228" s="184"/>
      <c r="M228" s="184">
        <v>1409596.9372796773</v>
      </c>
      <c r="N228" s="124"/>
      <c r="O228" s="124"/>
      <c r="P228" s="124"/>
      <c r="Q228" s="84"/>
    </row>
    <row r="229" spans="1:17" ht="15">
      <c r="A229" s="124"/>
      <c r="B229" s="124"/>
      <c r="C229" s="124"/>
      <c r="D229" s="124"/>
      <c r="E229" s="124"/>
      <c r="F229" s="124"/>
      <c r="G229" s="124"/>
      <c r="H229" s="187">
        <v>179.828022</v>
      </c>
      <c r="I229" s="208" t="s">
        <v>839</v>
      </c>
      <c r="J229" s="124"/>
      <c r="K229" s="124"/>
      <c r="L229" s="124"/>
      <c r="M229" s="124"/>
      <c r="N229" s="124"/>
      <c r="O229" s="124"/>
      <c r="P229" s="124"/>
      <c r="Q229" s="84"/>
    </row>
    <row r="230" spans="1:17" ht="15">
      <c r="A230" s="129" t="s">
        <v>845</v>
      </c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84"/>
    </row>
    <row r="231" spans="1:17" ht="15">
      <c r="A231" s="129" t="s">
        <v>821</v>
      </c>
      <c r="B231" s="124"/>
      <c r="C231" s="124"/>
      <c r="D231" s="124"/>
      <c r="E231" s="124"/>
      <c r="F231" s="124"/>
      <c r="G231" s="124"/>
      <c r="H231" s="130" t="s">
        <v>826</v>
      </c>
      <c r="I231" s="124"/>
      <c r="J231" s="124"/>
      <c r="K231" s="130"/>
      <c r="L231" s="171"/>
      <c r="M231" s="124"/>
      <c r="N231" s="124"/>
      <c r="O231" s="124"/>
      <c r="P231" s="172"/>
      <c r="Q231" s="84"/>
    </row>
    <row r="232" spans="1:17" ht="15.75" thickBot="1">
      <c r="A232" s="173"/>
      <c r="B232" s="124"/>
      <c r="C232" s="124"/>
      <c r="D232" s="124"/>
      <c r="E232" s="124"/>
      <c r="F232" s="124"/>
      <c r="G232" s="124"/>
      <c r="H232" s="174">
        <v>3000</v>
      </c>
      <c r="I232" s="124"/>
      <c r="J232" s="175">
        <v>0.0227</v>
      </c>
      <c r="K232" s="176"/>
      <c r="L232" s="177"/>
      <c r="M232" s="124"/>
      <c r="N232" s="124"/>
      <c r="O232" s="172"/>
      <c r="P232" s="178"/>
      <c r="Q232" s="84"/>
    </row>
    <row r="233" spans="1:17" ht="15">
      <c r="A233" s="120"/>
      <c r="B233" s="121"/>
      <c r="C233" s="122" t="s">
        <v>799</v>
      </c>
      <c r="D233" s="122" t="s">
        <v>107</v>
      </c>
      <c r="E233" s="122" t="s">
        <v>113</v>
      </c>
      <c r="F233" s="122" t="s">
        <v>800</v>
      </c>
      <c r="G233" s="122" t="s">
        <v>110</v>
      </c>
      <c r="H233" s="122" t="s">
        <v>801</v>
      </c>
      <c r="I233" s="122" t="s">
        <v>134</v>
      </c>
      <c r="J233" s="123" t="s">
        <v>802</v>
      </c>
      <c r="K233" s="123" t="s">
        <v>134</v>
      </c>
      <c r="L233" s="123" t="s">
        <v>830</v>
      </c>
      <c r="M233" s="123" t="s">
        <v>831</v>
      </c>
      <c r="N233" s="123" t="s">
        <v>832</v>
      </c>
      <c r="O233" s="179"/>
      <c r="P233" s="180"/>
      <c r="Q233" s="84"/>
    </row>
    <row r="234" spans="1:17" ht="15.75" thickBot="1">
      <c r="A234" s="125" t="s">
        <v>805</v>
      </c>
      <c r="B234" s="125"/>
      <c r="C234" s="126" t="s">
        <v>123</v>
      </c>
      <c r="D234" s="126" t="s">
        <v>806</v>
      </c>
      <c r="E234" s="126" t="s">
        <v>806</v>
      </c>
      <c r="F234" s="126" t="s">
        <v>806</v>
      </c>
      <c r="G234" s="126" t="s">
        <v>807</v>
      </c>
      <c r="H234" s="126" t="s">
        <v>807</v>
      </c>
      <c r="I234" s="127" t="s">
        <v>806</v>
      </c>
      <c r="J234" s="128" t="s">
        <v>808</v>
      </c>
      <c r="K234" s="128" t="s">
        <v>809</v>
      </c>
      <c r="L234" s="128" t="s">
        <v>833</v>
      </c>
      <c r="M234" s="128" t="s">
        <v>834</v>
      </c>
      <c r="N234" s="128" t="s">
        <v>125</v>
      </c>
      <c r="O234" s="181"/>
      <c r="P234" s="172"/>
      <c r="Q234" s="84"/>
    </row>
    <row r="235" spans="1:17" ht="15">
      <c r="A235" s="129" t="s">
        <v>841</v>
      </c>
      <c r="B235" s="130" t="s">
        <v>815</v>
      </c>
      <c r="C235" s="182">
        <v>14068</v>
      </c>
      <c r="D235" s="209">
        <v>8757.69</v>
      </c>
      <c r="E235" s="171">
        <v>1086.41</v>
      </c>
      <c r="F235" s="171">
        <v>456.75</v>
      </c>
      <c r="G235" s="171">
        <v>1755</v>
      </c>
      <c r="H235" s="183">
        <v>8472</v>
      </c>
      <c r="I235" s="184">
        <v>20527.85</v>
      </c>
      <c r="J235" s="185">
        <v>465.982195</v>
      </c>
      <c r="K235" s="184">
        <v>20993.832195</v>
      </c>
      <c r="L235" s="184">
        <v>3324</v>
      </c>
      <c r="M235" s="186">
        <v>24317.832195</v>
      </c>
      <c r="N235" s="187">
        <v>2.824</v>
      </c>
      <c r="O235" s="188"/>
      <c r="P235" s="189"/>
      <c r="Q235" s="84"/>
    </row>
    <row r="236" spans="1:17" ht="15">
      <c r="A236" s="129" t="s">
        <v>210</v>
      </c>
      <c r="B236" s="130" t="s">
        <v>815</v>
      </c>
      <c r="C236" s="182">
        <v>135896</v>
      </c>
      <c r="D236" s="209">
        <v>60943.12</v>
      </c>
      <c r="E236" s="171">
        <v>10641.54</v>
      </c>
      <c r="F236" s="171">
        <v>2346.75</v>
      </c>
      <c r="G236" s="171">
        <v>690</v>
      </c>
      <c r="H236" s="183">
        <v>56700</v>
      </c>
      <c r="I236" s="184">
        <v>131321.41</v>
      </c>
      <c r="J236" s="185">
        <v>2980.996007</v>
      </c>
      <c r="K236" s="184">
        <v>134302.406007</v>
      </c>
      <c r="L236" s="184">
        <v>1734</v>
      </c>
      <c r="M236" s="186">
        <v>136036.406007</v>
      </c>
      <c r="N236" s="187">
        <v>18.9</v>
      </c>
      <c r="O236" s="190"/>
      <c r="P236" s="189"/>
      <c r="Q236" s="84"/>
    </row>
    <row r="237" spans="1:17" ht="15">
      <c r="A237" s="129" t="s">
        <v>846</v>
      </c>
      <c r="B237" s="130" t="s">
        <v>815</v>
      </c>
      <c r="C237" s="182">
        <v>264131</v>
      </c>
      <c r="D237" s="209">
        <v>106234.76</v>
      </c>
      <c r="E237" s="171">
        <v>14048.09</v>
      </c>
      <c r="F237" s="171">
        <v>2425.5</v>
      </c>
      <c r="G237" s="171">
        <v>3780</v>
      </c>
      <c r="H237" s="183">
        <v>28896</v>
      </c>
      <c r="I237" s="184">
        <v>155384.35</v>
      </c>
      <c r="J237" s="185">
        <v>3527.2247449999995</v>
      </c>
      <c r="K237" s="184">
        <v>158911.574745</v>
      </c>
      <c r="L237" s="184">
        <v>4826</v>
      </c>
      <c r="M237" s="186">
        <v>163737.574745</v>
      </c>
      <c r="N237" s="187">
        <v>9.632</v>
      </c>
      <c r="O237" s="190"/>
      <c r="P237" s="189"/>
      <c r="Q237" s="84"/>
    </row>
    <row r="238" spans="1:17" ht="15">
      <c r="A238" s="129" t="s">
        <v>847</v>
      </c>
      <c r="B238" s="130" t="s">
        <v>815</v>
      </c>
      <c r="C238" s="182">
        <v>11533</v>
      </c>
      <c r="D238" s="209">
        <v>5611.44</v>
      </c>
      <c r="E238" s="171">
        <v>931.43</v>
      </c>
      <c r="F238" s="171">
        <v>189</v>
      </c>
      <c r="G238" s="171">
        <v>360</v>
      </c>
      <c r="H238" s="183">
        <v>2550</v>
      </c>
      <c r="I238" s="184">
        <v>9641.87</v>
      </c>
      <c r="J238" s="185">
        <v>218.87044899999998</v>
      </c>
      <c r="K238" s="184">
        <v>9860.740448999999</v>
      </c>
      <c r="L238" s="184">
        <v>221</v>
      </c>
      <c r="M238" s="186">
        <v>10081.740448999999</v>
      </c>
      <c r="N238" s="187">
        <v>0.85</v>
      </c>
      <c r="O238" s="190"/>
      <c r="P238" s="191"/>
      <c r="Q238" s="84"/>
    </row>
    <row r="239" spans="1:17" ht="15">
      <c r="A239" s="129" t="s">
        <v>140</v>
      </c>
      <c r="B239" s="130" t="s">
        <v>815</v>
      </c>
      <c r="C239" s="182">
        <v>208647</v>
      </c>
      <c r="D239" s="209">
        <v>95752.98999999986</v>
      </c>
      <c r="E239" s="171">
        <v>15593.47</v>
      </c>
      <c r="F239" s="171">
        <v>5212.05</v>
      </c>
      <c r="G239" s="171">
        <v>13530</v>
      </c>
      <c r="H239" s="183">
        <v>230806.6</v>
      </c>
      <c r="I239" s="184">
        <v>360895.11</v>
      </c>
      <c r="J239" s="185">
        <v>8192.318996999997</v>
      </c>
      <c r="K239" s="184">
        <v>369087.42899699986</v>
      </c>
      <c r="L239" s="184">
        <v>-11582</v>
      </c>
      <c r="M239" s="186">
        <v>357505.42899699986</v>
      </c>
      <c r="N239" s="187">
        <v>76.93553333333334</v>
      </c>
      <c r="O239" s="190"/>
      <c r="P239" s="189"/>
      <c r="Q239" s="84"/>
    </row>
    <row r="240" spans="1:17" ht="15">
      <c r="A240" s="129" t="s">
        <v>177</v>
      </c>
      <c r="B240" s="130" t="s">
        <v>815</v>
      </c>
      <c r="C240" s="182">
        <v>120469</v>
      </c>
      <c r="D240" s="209">
        <v>46454.56</v>
      </c>
      <c r="E240" s="171">
        <v>10509.91</v>
      </c>
      <c r="F240" s="171">
        <v>6619.39</v>
      </c>
      <c r="G240" s="171">
        <v>3810</v>
      </c>
      <c r="H240" s="183">
        <v>66462</v>
      </c>
      <c r="I240" s="184">
        <v>133855.86</v>
      </c>
      <c r="J240" s="185">
        <v>3038.528022</v>
      </c>
      <c r="K240" s="184">
        <v>136894.388022</v>
      </c>
      <c r="L240" s="184">
        <v>-3998</v>
      </c>
      <c r="M240" s="186">
        <v>132896.388022</v>
      </c>
      <c r="N240" s="187">
        <v>22.154</v>
      </c>
      <c r="O240" s="188"/>
      <c r="P240" s="189"/>
      <c r="Q240" s="84"/>
    </row>
    <row r="241" spans="1:17" ht="15">
      <c r="A241" s="129" t="s">
        <v>219</v>
      </c>
      <c r="B241" s="130" t="s">
        <v>815</v>
      </c>
      <c r="C241" s="182">
        <v>68866</v>
      </c>
      <c r="D241" s="209">
        <v>28948.43</v>
      </c>
      <c r="E241" s="171">
        <v>5710.39</v>
      </c>
      <c r="F241" s="171">
        <v>1653.75</v>
      </c>
      <c r="G241" s="171">
        <v>1725</v>
      </c>
      <c r="H241" s="183">
        <v>48258</v>
      </c>
      <c r="I241" s="184">
        <v>86295.57</v>
      </c>
      <c r="J241" s="185">
        <v>1958.9094390000002</v>
      </c>
      <c r="K241" s="184">
        <v>88254.479439</v>
      </c>
      <c r="L241" s="184">
        <v>-17527</v>
      </c>
      <c r="M241" s="186">
        <v>70727.479439</v>
      </c>
      <c r="N241" s="187">
        <v>16.086</v>
      </c>
      <c r="O241" s="188"/>
      <c r="P241" s="189"/>
      <c r="Q241" s="84"/>
    </row>
    <row r="242" spans="1:17" ht="15">
      <c r="A242" s="129" t="s">
        <v>506</v>
      </c>
      <c r="B242" s="130" t="s">
        <v>815</v>
      </c>
      <c r="C242" s="182">
        <v>607</v>
      </c>
      <c r="D242" s="209">
        <v>900</v>
      </c>
      <c r="E242" s="171">
        <v>37.3</v>
      </c>
      <c r="F242" s="171">
        <v>409.5</v>
      </c>
      <c r="G242" s="171">
        <v>180</v>
      </c>
      <c r="H242" s="183">
        <v>6000</v>
      </c>
      <c r="I242" s="184">
        <v>7526.8</v>
      </c>
      <c r="J242" s="185">
        <v>170.85836</v>
      </c>
      <c r="K242" s="184">
        <v>7697.65836</v>
      </c>
      <c r="L242" s="184">
        <v>93</v>
      </c>
      <c r="M242" s="186">
        <v>7790.65836</v>
      </c>
      <c r="N242" s="187">
        <v>2</v>
      </c>
      <c r="O242" s="190"/>
      <c r="P242" s="189"/>
      <c r="Q242" s="84"/>
    </row>
    <row r="243" spans="1:17" ht="15">
      <c r="A243" s="129" t="s">
        <v>172</v>
      </c>
      <c r="B243" s="130" t="s">
        <v>815</v>
      </c>
      <c r="C243" s="192">
        <v>129023</v>
      </c>
      <c r="D243" s="210">
        <v>50306.95</v>
      </c>
      <c r="E243" s="171">
        <v>6839.58</v>
      </c>
      <c r="F243" s="171">
        <v>787.7</v>
      </c>
      <c r="G243" s="171">
        <v>1950</v>
      </c>
      <c r="H243" s="183">
        <v>21000</v>
      </c>
      <c r="I243" s="184">
        <v>80884.23</v>
      </c>
      <c r="J243" s="194">
        <v>1836.072021</v>
      </c>
      <c r="K243" s="184">
        <v>82720.302021</v>
      </c>
      <c r="L243" s="184">
        <v>-399</v>
      </c>
      <c r="M243" s="186">
        <v>82321.302021</v>
      </c>
      <c r="N243" s="187">
        <v>7</v>
      </c>
      <c r="O243" s="188"/>
      <c r="P243" s="189"/>
      <c r="Q243" s="84"/>
    </row>
    <row r="244" spans="1:17" ht="15">
      <c r="A244" s="129" t="s">
        <v>229</v>
      </c>
      <c r="B244" s="130" t="s">
        <v>815</v>
      </c>
      <c r="C244" s="192">
        <v>635725</v>
      </c>
      <c r="D244" s="210">
        <v>280206.22</v>
      </c>
      <c r="E244" s="171">
        <v>25642.09</v>
      </c>
      <c r="F244" s="171">
        <v>29198.63</v>
      </c>
      <c r="G244" s="171">
        <v>4245</v>
      </c>
      <c r="H244" s="183">
        <v>66048</v>
      </c>
      <c r="I244" s="184">
        <v>405339.94</v>
      </c>
      <c r="J244" s="194">
        <v>9201.216638</v>
      </c>
      <c r="K244" s="184">
        <v>414541.156638</v>
      </c>
      <c r="L244" s="184">
        <v>22776</v>
      </c>
      <c r="M244" s="186">
        <v>437317.156638</v>
      </c>
      <c r="N244" s="187">
        <v>22.016</v>
      </c>
      <c r="O244" s="188"/>
      <c r="P244" s="189"/>
      <c r="Q244" s="84"/>
    </row>
    <row r="245" spans="1:17" ht="15.75" thickBot="1">
      <c r="A245" s="129" t="s">
        <v>842</v>
      </c>
      <c r="B245" s="130" t="s">
        <v>815</v>
      </c>
      <c r="C245" s="195">
        <v>65880</v>
      </c>
      <c r="D245" s="211">
        <v>31694.81</v>
      </c>
      <c r="E245" s="196">
        <v>5420.71</v>
      </c>
      <c r="F245" s="196">
        <v>0</v>
      </c>
      <c r="G245" s="196">
        <v>180</v>
      </c>
      <c r="H245" s="196">
        <v>3000</v>
      </c>
      <c r="I245" s="197">
        <v>40295.52</v>
      </c>
      <c r="J245" s="185">
        <v>914.7083040000001</v>
      </c>
      <c r="K245" s="184">
        <v>41210.228304000004</v>
      </c>
      <c r="L245" s="197"/>
      <c r="M245" s="186">
        <v>41210.228304000004</v>
      </c>
      <c r="N245" s="187">
        <v>1</v>
      </c>
      <c r="O245" s="188"/>
      <c r="P245" s="198"/>
      <c r="Q245" s="84"/>
    </row>
    <row r="246" spans="1:17" ht="15">
      <c r="A246" s="124"/>
      <c r="B246" s="124"/>
      <c r="C246" s="199">
        <v>1654845</v>
      </c>
      <c r="D246" s="200">
        <v>715810.97</v>
      </c>
      <c r="E246" s="200">
        <v>96460.92</v>
      </c>
      <c r="F246" s="200">
        <v>49299.02</v>
      </c>
      <c r="G246" s="200">
        <v>32205</v>
      </c>
      <c r="H246" s="200">
        <v>538192.6</v>
      </c>
      <c r="I246" s="201">
        <v>1431968.51</v>
      </c>
      <c r="J246" s="201">
        <v>32505.685176999992</v>
      </c>
      <c r="K246" s="201">
        <v>1464474.1951769998</v>
      </c>
      <c r="L246" s="201">
        <v>-532</v>
      </c>
      <c r="M246" s="201">
        <v>1463942.1951769998</v>
      </c>
      <c r="N246" s="202">
        <v>179.3975333333333</v>
      </c>
      <c r="O246" s="198"/>
      <c r="P246" s="203"/>
      <c r="Q246" s="84"/>
    </row>
    <row r="247" spans="1:17" ht="15">
      <c r="A247" s="124"/>
      <c r="B247" s="124"/>
      <c r="C247" s="124"/>
      <c r="D247" s="171"/>
      <c r="E247" s="124"/>
      <c r="F247" s="171"/>
      <c r="G247" s="124"/>
      <c r="H247" s="187">
        <v>179.3975333333333</v>
      </c>
      <c r="I247" s="204"/>
      <c r="J247" s="184"/>
      <c r="K247" s="124"/>
      <c r="L247" s="124"/>
      <c r="M247" s="130"/>
      <c r="N247" s="124"/>
      <c r="O247" s="172"/>
      <c r="P247" s="124"/>
      <c r="Q247" s="84"/>
    </row>
    <row r="248" spans="1:17" ht="15">
      <c r="A248" s="124"/>
      <c r="B248" s="124"/>
      <c r="C248" s="124"/>
      <c r="D248" s="124"/>
      <c r="E248" s="124"/>
      <c r="F248" s="124"/>
      <c r="G248" s="124"/>
      <c r="H248" s="205" t="s">
        <v>836</v>
      </c>
      <c r="I248" s="171"/>
      <c r="J248" s="124"/>
      <c r="K248" s="124"/>
      <c r="L248" s="124"/>
      <c r="M248" s="124"/>
      <c r="N248" s="124"/>
      <c r="O248" s="124"/>
      <c r="P248" s="124"/>
      <c r="Q248" s="84"/>
    </row>
    <row r="249" spans="1:17" ht="15">
      <c r="A249" s="129" t="s">
        <v>848</v>
      </c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84"/>
    </row>
    <row r="250" spans="1:17" ht="15">
      <c r="A250" s="129" t="s">
        <v>821</v>
      </c>
      <c r="B250" s="124"/>
      <c r="C250" s="124"/>
      <c r="D250" s="124"/>
      <c r="E250" s="124"/>
      <c r="F250" s="124"/>
      <c r="G250" s="124"/>
      <c r="H250" s="130" t="s">
        <v>849</v>
      </c>
      <c r="I250" s="124"/>
      <c r="J250" s="124"/>
      <c r="K250" s="130"/>
      <c r="L250" s="171"/>
      <c r="M250" s="124"/>
      <c r="N250" s="124"/>
      <c r="O250" s="124"/>
      <c r="P250" s="172"/>
      <c r="Q250" s="84"/>
    </row>
    <row r="251" spans="1:17" ht="15.75" thickBot="1">
      <c r="A251" s="173"/>
      <c r="B251" s="124"/>
      <c r="C251" s="124"/>
      <c r="D251" s="124"/>
      <c r="E251" s="124"/>
      <c r="F251" s="124"/>
      <c r="G251" s="124"/>
      <c r="H251" s="174">
        <v>2800</v>
      </c>
      <c r="I251" s="124"/>
      <c r="J251" s="175">
        <v>0.04827</v>
      </c>
      <c r="K251" s="176"/>
      <c r="L251" s="177"/>
      <c r="M251" s="124"/>
      <c r="N251" s="124"/>
      <c r="O251" s="172"/>
      <c r="P251" s="178"/>
      <c r="Q251" s="84"/>
    </row>
    <row r="252" spans="1:17" ht="15">
      <c r="A252" s="120"/>
      <c r="B252" s="121"/>
      <c r="C252" s="122" t="s">
        <v>799</v>
      </c>
      <c r="D252" s="122" t="s">
        <v>107</v>
      </c>
      <c r="E252" s="122" t="s">
        <v>113</v>
      </c>
      <c r="F252" s="122" t="s">
        <v>800</v>
      </c>
      <c r="G252" s="122" t="s">
        <v>110</v>
      </c>
      <c r="H252" s="122" t="s">
        <v>801</v>
      </c>
      <c r="I252" s="122" t="s">
        <v>134</v>
      </c>
      <c r="J252" s="123" t="s">
        <v>802</v>
      </c>
      <c r="K252" s="123" t="s">
        <v>134</v>
      </c>
      <c r="L252" s="123" t="s">
        <v>830</v>
      </c>
      <c r="M252" s="123" t="s">
        <v>831</v>
      </c>
      <c r="N252" s="123" t="s">
        <v>832</v>
      </c>
      <c r="O252" s="179"/>
      <c r="P252" s="180"/>
      <c r="Q252" s="84"/>
    </row>
    <row r="253" spans="1:17" ht="15.75" thickBot="1">
      <c r="A253" s="125" t="s">
        <v>805</v>
      </c>
      <c r="B253" s="125"/>
      <c r="C253" s="126" t="s">
        <v>123</v>
      </c>
      <c r="D253" s="126" t="s">
        <v>806</v>
      </c>
      <c r="E253" s="126" t="s">
        <v>806</v>
      </c>
      <c r="F253" s="126" t="s">
        <v>806</v>
      </c>
      <c r="G253" s="126" t="s">
        <v>807</v>
      </c>
      <c r="H253" s="126" t="s">
        <v>807</v>
      </c>
      <c r="I253" s="127" t="s">
        <v>806</v>
      </c>
      <c r="J253" s="128" t="s">
        <v>808</v>
      </c>
      <c r="K253" s="128" t="s">
        <v>809</v>
      </c>
      <c r="L253" s="128" t="s">
        <v>833</v>
      </c>
      <c r="M253" s="128" t="s">
        <v>834</v>
      </c>
      <c r="N253" s="128" t="s">
        <v>125</v>
      </c>
      <c r="O253" s="181"/>
      <c r="P253" s="172"/>
      <c r="Q253" s="84"/>
    </row>
    <row r="254" spans="1:17" ht="15">
      <c r="A254" s="129" t="s">
        <v>841</v>
      </c>
      <c r="B254" s="130" t="s">
        <v>814</v>
      </c>
      <c r="C254" s="182">
        <v>18473</v>
      </c>
      <c r="D254" s="171">
        <v>8874.040240000002</v>
      </c>
      <c r="E254" s="171">
        <v>1131.59</v>
      </c>
      <c r="F254" s="171">
        <v>663.5712727272728</v>
      </c>
      <c r="G254" s="171">
        <v>2070</v>
      </c>
      <c r="H254" s="183">
        <v>11183.2</v>
      </c>
      <c r="I254" s="184">
        <v>23922.401512727276</v>
      </c>
      <c r="J254" s="185">
        <v>1154.7343210193455</v>
      </c>
      <c r="K254" s="184">
        <v>25077.135833746623</v>
      </c>
      <c r="L254" s="184">
        <v>-104</v>
      </c>
      <c r="M254" s="186">
        <v>24973.135833746623</v>
      </c>
      <c r="N254" s="187">
        <v>3.994</v>
      </c>
      <c r="O254" s="188"/>
      <c r="P254" s="189"/>
      <c r="Q254" s="84"/>
    </row>
    <row r="255" spans="1:17" ht="15">
      <c r="A255" s="129" t="s">
        <v>210</v>
      </c>
      <c r="B255" s="130" t="s">
        <v>814</v>
      </c>
      <c r="C255" s="182">
        <v>137395</v>
      </c>
      <c r="D255" s="171">
        <v>63356.679360000024</v>
      </c>
      <c r="E255" s="171">
        <v>9978.65</v>
      </c>
      <c r="F255" s="171">
        <v>1298.8887272727275</v>
      </c>
      <c r="G255" s="171">
        <v>780</v>
      </c>
      <c r="H255" s="183">
        <v>52920</v>
      </c>
      <c r="I255" s="184">
        <v>128334.21808727276</v>
      </c>
      <c r="J255" s="185">
        <v>6194.692707072656</v>
      </c>
      <c r="K255" s="184">
        <v>134528.91079434543</v>
      </c>
      <c r="L255" s="184">
        <v>1298</v>
      </c>
      <c r="M255" s="186">
        <v>135826.91079434543</v>
      </c>
      <c r="N255" s="187">
        <v>18.9</v>
      </c>
      <c r="O255" s="190"/>
      <c r="P255" s="189"/>
      <c r="Q255" s="84"/>
    </row>
    <row r="256" spans="1:17" ht="15">
      <c r="A256" s="129" t="s">
        <v>846</v>
      </c>
      <c r="B256" s="130" t="s">
        <v>814</v>
      </c>
      <c r="C256" s="182">
        <v>186446</v>
      </c>
      <c r="D256" s="171">
        <v>89996.65896000002</v>
      </c>
      <c r="E256" s="171">
        <v>12282.47</v>
      </c>
      <c r="F256" s="171">
        <v>4019.212</v>
      </c>
      <c r="G256" s="171">
        <v>4200</v>
      </c>
      <c r="H256" s="183">
        <v>41104</v>
      </c>
      <c r="I256" s="184">
        <v>151602.34096</v>
      </c>
      <c r="J256" s="185">
        <v>7317.8449981392005</v>
      </c>
      <c r="K256" s="184">
        <v>158920.1859581392</v>
      </c>
      <c r="L256" s="184">
        <v>1218</v>
      </c>
      <c r="M256" s="186">
        <v>160138.1859581392</v>
      </c>
      <c r="N256" s="187">
        <v>14.68</v>
      </c>
      <c r="O256" s="190"/>
      <c r="P256" s="189"/>
      <c r="Q256" s="84"/>
    </row>
    <row r="257" spans="1:17" ht="15">
      <c r="A257" s="129" t="s">
        <v>847</v>
      </c>
      <c r="B257" s="130" t="s">
        <v>814</v>
      </c>
      <c r="C257" s="182">
        <v>8154</v>
      </c>
      <c r="D257" s="171">
        <v>4698.6128800000015</v>
      </c>
      <c r="E257" s="171">
        <v>658.64</v>
      </c>
      <c r="F257" s="171">
        <v>31</v>
      </c>
      <c r="G257" s="171">
        <v>360</v>
      </c>
      <c r="H257" s="183">
        <v>2800</v>
      </c>
      <c r="I257" s="184">
        <v>8548.252880000002</v>
      </c>
      <c r="J257" s="185">
        <v>412.6241665176001</v>
      </c>
      <c r="K257" s="184">
        <v>8960.877046517602</v>
      </c>
      <c r="L257" s="184">
        <v>-1484</v>
      </c>
      <c r="M257" s="186">
        <v>7476.877046517602</v>
      </c>
      <c r="N257" s="187">
        <v>1</v>
      </c>
      <c r="O257" s="190"/>
      <c r="P257" s="191"/>
      <c r="Q257" s="84"/>
    </row>
    <row r="258" spans="1:17" ht="15">
      <c r="A258" s="129" t="s">
        <v>140</v>
      </c>
      <c r="B258" s="130" t="s">
        <v>814</v>
      </c>
      <c r="C258" s="182">
        <v>191584</v>
      </c>
      <c r="D258" s="171">
        <v>91089.95479999996</v>
      </c>
      <c r="E258" s="171">
        <v>14949.92</v>
      </c>
      <c r="F258" s="171">
        <v>8349.15218181818</v>
      </c>
      <c r="G258" s="171">
        <v>14460</v>
      </c>
      <c r="H258" s="183">
        <v>224184.8</v>
      </c>
      <c r="I258" s="184">
        <v>353033.8269818181</v>
      </c>
      <c r="J258" s="185">
        <v>17040.94282841236</v>
      </c>
      <c r="K258" s="184">
        <v>370074.7698102305</v>
      </c>
      <c r="L258" s="184">
        <v>-20908</v>
      </c>
      <c r="M258" s="184">
        <v>349166.7698102305</v>
      </c>
      <c r="N258" s="187">
        <v>80.06599999999999</v>
      </c>
      <c r="O258" s="190"/>
      <c r="P258" s="189"/>
      <c r="Q258" s="84"/>
    </row>
    <row r="259" spans="1:17" ht="15">
      <c r="A259" s="129" t="s">
        <v>177</v>
      </c>
      <c r="B259" s="130" t="s">
        <v>814</v>
      </c>
      <c r="C259" s="182">
        <v>129129</v>
      </c>
      <c r="D259" s="171">
        <v>47407.73023999999</v>
      </c>
      <c r="E259" s="171">
        <v>11366.66</v>
      </c>
      <c r="F259" s="171">
        <v>9296.978909090909</v>
      </c>
      <c r="G259" s="171">
        <v>3855</v>
      </c>
      <c r="H259" s="183">
        <v>62960.8</v>
      </c>
      <c r="I259" s="184">
        <v>134887.16914909089</v>
      </c>
      <c r="J259" s="185">
        <v>6511.003654826617</v>
      </c>
      <c r="K259" s="184">
        <v>141398.1728039175</v>
      </c>
      <c r="L259" s="184">
        <v>-14205</v>
      </c>
      <c r="M259" s="186">
        <v>127193.17280391749</v>
      </c>
      <c r="N259" s="187">
        <v>22.486</v>
      </c>
      <c r="O259" s="188"/>
      <c r="P259" s="189"/>
      <c r="Q259" s="84"/>
    </row>
    <row r="260" spans="1:17" ht="15">
      <c r="A260" s="129" t="s">
        <v>219</v>
      </c>
      <c r="B260" s="130" t="s">
        <v>814</v>
      </c>
      <c r="C260" s="182">
        <v>68269</v>
      </c>
      <c r="D260" s="171">
        <v>27761.98048</v>
      </c>
      <c r="E260" s="171">
        <v>6108.94</v>
      </c>
      <c r="F260" s="171">
        <v>1684.0552727272727</v>
      </c>
      <c r="G260" s="171">
        <v>1545</v>
      </c>
      <c r="H260" s="183">
        <v>42240.8</v>
      </c>
      <c r="I260" s="184">
        <v>79340.77575272728</v>
      </c>
      <c r="J260" s="185">
        <v>3829.779245584146</v>
      </c>
      <c r="K260" s="184">
        <v>83170.55499831142</v>
      </c>
      <c r="L260" s="184">
        <v>-5870</v>
      </c>
      <c r="M260" s="186">
        <v>77300.55499831142</v>
      </c>
      <c r="N260" s="187">
        <v>15.086</v>
      </c>
      <c r="O260" s="188"/>
      <c r="P260" s="189"/>
      <c r="Q260" s="84"/>
    </row>
    <row r="261" spans="1:17" ht="15">
      <c r="A261" s="129" t="s">
        <v>506</v>
      </c>
      <c r="B261" s="130" t="s">
        <v>814</v>
      </c>
      <c r="C261" s="182">
        <v>3</v>
      </c>
      <c r="D261" s="171">
        <v>1.6328</v>
      </c>
      <c r="E261" s="171">
        <v>0.18</v>
      </c>
      <c r="F261" s="171">
        <v>162.76690909090908</v>
      </c>
      <c r="G261" s="171">
        <v>30</v>
      </c>
      <c r="H261" s="183">
        <v>5600</v>
      </c>
      <c r="I261" s="184">
        <v>5794.579709090909</v>
      </c>
      <c r="J261" s="185">
        <v>279.7043625578182</v>
      </c>
      <c r="K261" s="184">
        <v>6074.284071648727</v>
      </c>
      <c r="L261" s="184">
        <v>0</v>
      </c>
      <c r="M261" s="186">
        <v>6074.284071648727</v>
      </c>
      <c r="N261" s="187">
        <v>2</v>
      </c>
      <c r="O261" s="190"/>
      <c r="P261" s="189"/>
      <c r="Q261" s="84"/>
    </row>
    <row r="262" spans="1:17" ht="15">
      <c r="A262" s="129" t="s">
        <v>817</v>
      </c>
      <c r="B262" s="130" t="s">
        <v>814</v>
      </c>
      <c r="C262" s="192">
        <v>2040835</v>
      </c>
      <c r="D262" s="171">
        <v>515411.67912</v>
      </c>
      <c r="E262" s="171">
        <v>45665.5</v>
      </c>
      <c r="F262" s="171">
        <v>57541.367999999995</v>
      </c>
      <c r="G262" s="171">
        <v>5685</v>
      </c>
      <c r="H262" s="183">
        <v>82924.8</v>
      </c>
      <c r="I262" s="184">
        <v>707228.34712</v>
      </c>
      <c r="J262" s="194">
        <v>34137.912315482405</v>
      </c>
      <c r="K262" s="184">
        <v>741366.2594354824</v>
      </c>
      <c r="L262" s="184">
        <v>20891</v>
      </c>
      <c r="M262" s="186">
        <v>762257.2594354824</v>
      </c>
      <c r="N262" s="187">
        <v>29.616</v>
      </c>
      <c r="O262" s="188"/>
      <c r="P262" s="189"/>
      <c r="Q262" s="84"/>
    </row>
    <row r="263" spans="1:17" ht="15.75" thickBot="1">
      <c r="A263" s="129" t="s">
        <v>842</v>
      </c>
      <c r="B263" s="130" t="s">
        <v>814</v>
      </c>
      <c r="C263" s="195">
        <v>45489</v>
      </c>
      <c r="D263" s="171">
        <v>29386.28368</v>
      </c>
      <c r="E263" s="196">
        <v>3890.3</v>
      </c>
      <c r="F263" s="196">
        <v>15.5</v>
      </c>
      <c r="G263" s="196">
        <v>180</v>
      </c>
      <c r="H263" s="196">
        <v>2800</v>
      </c>
      <c r="I263" s="197">
        <v>36272.08368</v>
      </c>
      <c r="J263" s="185">
        <v>1750.8534792336002</v>
      </c>
      <c r="K263" s="184">
        <v>38022.9371592336</v>
      </c>
      <c r="L263" s="197"/>
      <c r="M263" s="186">
        <v>38022.9371592336</v>
      </c>
      <c r="N263" s="187">
        <v>1</v>
      </c>
      <c r="O263" s="188"/>
      <c r="P263" s="198"/>
      <c r="Q263" s="84"/>
    </row>
    <row r="264" spans="1:17" ht="15">
      <c r="A264" s="124"/>
      <c r="B264" s="124"/>
      <c r="C264" s="199">
        <v>2825777</v>
      </c>
      <c r="D264" s="200">
        <v>877985.25256</v>
      </c>
      <c r="E264" s="200">
        <v>106032.85</v>
      </c>
      <c r="F264" s="200">
        <v>83062.49327272727</v>
      </c>
      <c r="G264" s="200">
        <v>33165</v>
      </c>
      <c r="H264" s="200">
        <v>528718.4</v>
      </c>
      <c r="I264" s="201">
        <v>1628963.995832727</v>
      </c>
      <c r="J264" s="201">
        <v>78630.09207884574</v>
      </c>
      <c r="K264" s="201">
        <v>1707594.087911573</v>
      </c>
      <c r="L264" s="201">
        <v>-19164</v>
      </c>
      <c r="M264" s="201">
        <v>1688430.087911573</v>
      </c>
      <c r="N264" s="202">
        <v>188.82799999999997</v>
      </c>
      <c r="O264" s="198"/>
      <c r="P264" s="203"/>
      <c r="Q264" s="84"/>
    </row>
    <row r="265" spans="1:17" ht="15">
      <c r="A265" s="124"/>
      <c r="B265" s="124"/>
      <c r="C265" s="124"/>
      <c r="D265" s="171"/>
      <c r="E265" s="124"/>
      <c r="F265" s="171"/>
      <c r="G265" s="124"/>
      <c r="H265" s="187">
        <v>188.82799999999997</v>
      </c>
      <c r="I265" s="204"/>
      <c r="J265" s="184">
        <v>78630.09207884574</v>
      </c>
      <c r="K265" s="124"/>
      <c r="L265" s="124"/>
      <c r="M265" s="130"/>
      <c r="N265" s="124"/>
      <c r="O265" s="172"/>
      <c r="P265" s="124"/>
      <c r="Q265" s="84"/>
    </row>
    <row r="266" spans="1:17" ht="15">
      <c r="A266" s="124"/>
      <c r="B266" s="124"/>
      <c r="C266" s="124"/>
      <c r="D266" s="124"/>
      <c r="E266" s="124"/>
      <c r="F266" s="124"/>
      <c r="G266" s="124"/>
      <c r="H266" s="205" t="s">
        <v>836</v>
      </c>
      <c r="I266" s="171"/>
      <c r="J266" s="124"/>
      <c r="K266" s="124"/>
      <c r="L266" s="124"/>
      <c r="M266" s="124"/>
      <c r="N266" s="124"/>
      <c r="O266" s="124"/>
      <c r="P266" s="124"/>
      <c r="Q266" s="84"/>
    </row>
    <row r="267" spans="1:17" ht="15">
      <c r="A267" s="129" t="s">
        <v>850</v>
      </c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84"/>
    </row>
    <row r="268" spans="1:17" ht="15">
      <c r="A268" s="129" t="s">
        <v>821</v>
      </c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71"/>
      <c r="M268" s="124"/>
      <c r="N268" s="124"/>
      <c r="O268" s="124"/>
      <c r="P268" s="124"/>
      <c r="Q268" s="84"/>
    </row>
    <row r="269" spans="1:17" ht="15.75" thickBot="1">
      <c r="A269" s="173"/>
      <c r="B269" s="124"/>
      <c r="C269" s="124"/>
      <c r="D269" s="124"/>
      <c r="E269" s="124"/>
      <c r="F269" s="124"/>
      <c r="G269" s="124"/>
      <c r="H269" s="84" t="s">
        <v>851</v>
      </c>
      <c r="I269" s="124"/>
      <c r="J269" s="124"/>
      <c r="K269" s="175">
        <v>0.03778</v>
      </c>
      <c r="L269" s="177"/>
      <c r="M269" s="124"/>
      <c r="N269" s="124"/>
      <c r="O269" s="124"/>
      <c r="P269" s="178"/>
      <c r="Q269" s="84"/>
    </row>
    <row r="270" spans="1:17" ht="15">
      <c r="A270" s="120"/>
      <c r="B270" s="121"/>
      <c r="C270" s="122" t="s">
        <v>799</v>
      </c>
      <c r="D270" s="122" t="s">
        <v>107</v>
      </c>
      <c r="E270" s="122" t="s">
        <v>113</v>
      </c>
      <c r="F270" s="122" t="s">
        <v>800</v>
      </c>
      <c r="G270" s="122" t="s">
        <v>110</v>
      </c>
      <c r="H270" s="122" t="s">
        <v>801</v>
      </c>
      <c r="I270" s="122" t="s">
        <v>134</v>
      </c>
      <c r="J270" s="123" t="s">
        <v>802</v>
      </c>
      <c r="K270" s="123" t="s">
        <v>134</v>
      </c>
      <c r="L270" s="123" t="s">
        <v>830</v>
      </c>
      <c r="M270" s="123" t="s">
        <v>831</v>
      </c>
      <c r="N270" s="123" t="s">
        <v>832</v>
      </c>
      <c r="O270" s="179"/>
      <c r="P270" s="180"/>
      <c r="Q270" s="84"/>
    </row>
    <row r="271" spans="1:17" ht="15.75" thickBot="1">
      <c r="A271" s="125" t="s">
        <v>805</v>
      </c>
      <c r="B271" s="125"/>
      <c r="C271" s="126" t="s">
        <v>123</v>
      </c>
      <c r="D271" s="126" t="s">
        <v>806</v>
      </c>
      <c r="E271" s="126" t="s">
        <v>806</v>
      </c>
      <c r="F271" s="126" t="s">
        <v>806</v>
      </c>
      <c r="G271" s="126" t="s">
        <v>807</v>
      </c>
      <c r="H271" s="126" t="s">
        <v>807</v>
      </c>
      <c r="I271" s="127" t="s">
        <v>806</v>
      </c>
      <c r="J271" s="128" t="s">
        <v>808</v>
      </c>
      <c r="K271" s="128" t="s">
        <v>809</v>
      </c>
      <c r="L271" s="128" t="s">
        <v>833</v>
      </c>
      <c r="M271" s="128" t="s">
        <v>834</v>
      </c>
      <c r="N271" s="128" t="s">
        <v>125</v>
      </c>
      <c r="O271" s="181"/>
      <c r="P271" s="172"/>
      <c r="Q271" s="84"/>
    </row>
    <row r="272" spans="1:17" ht="15">
      <c r="A272" s="129" t="s">
        <v>841</v>
      </c>
      <c r="B272" s="130" t="s">
        <v>812</v>
      </c>
      <c r="C272" s="140">
        <v>19116</v>
      </c>
      <c r="D272" s="140">
        <v>9076.304999999997</v>
      </c>
      <c r="E272" s="140">
        <v>1353.88</v>
      </c>
      <c r="F272" s="171">
        <v>330</v>
      </c>
      <c r="G272" s="171">
        <v>1905</v>
      </c>
      <c r="H272" s="183">
        <v>9548</v>
      </c>
      <c r="I272" s="171">
        <v>22213.184999999998</v>
      </c>
      <c r="J272" s="185">
        <v>839.2141293</v>
      </c>
      <c r="K272" s="184">
        <v>23052.399129299996</v>
      </c>
      <c r="L272" s="184">
        <v>-1605.3991292999963</v>
      </c>
      <c r="M272" s="184">
        <v>21447</v>
      </c>
      <c r="N272" s="187">
        <v>4.4</v>
      </c>
      <c r="O272" s="188"/>
      <c r="P272" s="189"/>
      <c r="Q272" s="84"/>
    </row>
    <row r="273" spans="1:17" ht="15">
      <c r="A273" s="129" t="s">
        <v>210</v>
      </c>
      <c r="B273" s="130" t="s">
        <v>812</v>
      </c>
      <c r="C273" s="140">
        <v>143305</v>
      </c>
      <c r="D273" s="140">
        <v>59944.008000000016</v>
      </c>
      <c r="E273" s="171">
        <v>10437.57</v>
      </c>
      <c r="F273" s="171">
        <v>632.5</v>
      </c>
      <c r="G273" s="171">
        <v>735</v>
      </c>
      <c r="H273" s="183">
        <v>47523</v>
      </c>
      <c r="I273" s="171">
        <v>119272.07800000002</v>
      </c>
      <c r="J273" s="185">
        <v>4506.099106840001</v>
      </c>
      <c r="K273" s="184">
        <v>123778.17710684003</v>
      </c>
      <c r="L273" s="184">
        <v>-2253.1771068399976</v>
      </c>
      <c r="M273" s="184">
        <v>121525</v>
      </c>
      <c r="N273" s="187">
        <v>21.9</v>
      </c>
      <c r="O273" s="190" t="s">
        <v>852</v>
      </c>
      <c r="P273" s="189"/>
      <c r="Q273" s="84"/>
    </row>
    <row r="274" spans="1:17" ht="15">
      <c r="A274" s="129" t="s">
        <v>846</v>
      </c>
      <c r="B274" s="130" t="s">
        <v>812</v>
      </c>
      <c r="C274" s="140">
        <v>224025</v>
      </c>
      <c r="D274" s="140">
        <v>110909.39699999997</v>
      </c>
      <c r="E274" s="140">
        <v>13249.81</v>
      </c>
      <c r="F274" s="171">
        <v>5533</v>
      </c>
      <c r="G274" s="171">
        <v>4500</v>
      </c>
      <c r="H274" s="183">
        <v>43052.8</v>
      </c>
      <c r="I274" s="171">
        <v>177245.00699999998</v>
      </c>
      <c r="J274" s="185">
        <v>6696.31636446</v>
      </c>
      <c r="K274" s="184">
        <v>183941.32336446</v>
      </c>
      <c r="L274" s="184">
        <v>-25439.323364459997</v>
      </c>
      <c r="M274" s="184">
        <v>158502</v>
      </c>
      <c r="N274" s="187">
        <v>19.84</v>
      </c>
      <c r="O274" s="190" t="s">
        <v>853</v>
      </c>
      <c r="P274" s="189"/>
      <c r="Q274" s="84"/>
    </row>
    <row r="275" spans="1:17" ht="15">
      <c r="A275" s="129" t="s">
        <v>847</v>
      </c>
      <c r="B275" s="130" t="s">
        <v>812</v>
      </c>
      <c r="C275" s="140">
        <v>8084</v>
      </c>
      <c r="D275" s="140">
        <v>4745.833</v>
      </c>
      <c r="E275" s="140">
        <v>553.08</v>
      </c>
      <c r="F275" s="171">
        <v>137.5</v>
      </c>
      <c r="G275" s="171">
        <v>360</v>
      </c>
      <c r="H275" s="183">
        <v>2170</v>
      </c>
      <c r="I275" s="171">
        <v>7966.413</v>
      </c>
      <c r="J275" s="185">
        <v>300.97108314</v>
      </c>
      <c r="K275" s="184">
        <v>8267.38408314</v>
      </c>
      <c r="L275" s="184">
        <v>17.615916860000652</v>
      </c>
      <c r="M275" s="184">
        <v>8285</v>
      </c>
      <c r="N275" s="187">
        <v>1</v>
      </c>
      <c r="O275" s="190" t="s">
        <v>852</v>
      </c>
      <c r="P275" s="191"/>
      <c r="Q275" s="84"/>
    </row>
    <row r="276" spans="1:17" ht="15">
      <c r="A276" s="129" t="s">
        <v>140</v>
      </c>
      <c r="B276" s="130" t="s">
        <v>812</v>
      </c>
      <c r="C276" s="140">
        <v>257374</v>
      </c>
      <c r="D276" s="140">
        <v>106670.20100000006</v>
      </c>
      <c r="E276" s="140">
        <v>16334.26</v>
      </c>
      <c r="F276" s="171">
        <v>1990.93</v>
      </c>
      <c r="G276" s="171">
        <v>14820</v>
      </c>
      <c r="H276" s="183">
        <v>241434.2</v>
      </c>
      <c r="I276" s="171">
        <v>381249.591</v>
      </c>
      <c r="J276" s="185">
        <v>14403.60954798</v>
      </c>
      <c r="K276" s="184">
        <v>395653.20054798</v>
      </c>
      <c r="L276" s="184">
        <v>-36792.20054798026</v>
      </c>
      <c r="M276" s="184">
        <v>358861</v>
      </c>
      <c r="N276" s="187">
        <v>111.26</v>
      </c>
      <c r="O276" s="190" t="s">
        <v>854</v>
      </c>
      <c r="P276" s="189"/>
      <c r="Q276" s="84"/>
    </row>
    <row r="277" spans="1:17" ht="15">
      <c r="A277" s="129" t="s">
        <v>177</v>
      </c>
      <c r="B277" s="130" t="s">
        <v>812</v>
      </c>
      <c r="C277" s="140">
        <v>136849</v>
      </c>
      <c r="D277" s="140">
        <v>47466.33</v>
      </c>
      <c r="E277" s="140">
        <v>9496.93</v>
      </c>
      <c r="F277" s="171">
        <v>6179.94</v>
      </c>
      <c r="G277" s="171">
        <v>3495</v>
      </c>
      <c r="H277" s="183">
        <v>56602.28</v>
      </c>
      <c r="I277" s="171">
        <v>123240.48</v>
      </c>
      <c r="J277" s="185">
        <v>4656.025334399999</v>
      </c>
      <c r="K277" s="184">
        <v>127896.50533439998</v>
      </c>
      <c r="L277" s="184">
        <v>587.4946655999956</v>
      </c>
      <c r="M277" s="184">
        <v>128484</v>
      </c>
      <c r="N277" s="187">
        <v>26.083999999999993</v>
      </c>
      <c r="O277" s="188"/>
      <c r="P277" s="189"/>
      <c r="Q277" s="84"/>
    </row>
    <row r="278" spans="1:17" ht="15">
      <c r="A278" s="129" t="s">
        <v>219</v>
      </c>
      <c r="B278" s="130" t="s">
        <v>812</v>
      </c>
      <c r="C278" s="140">
        <v>79819</v>
      </c>
      <c r="D278" s="140">
        <v>29136.927999999996</v>
      </c>
      <c r="E278" s="140">
        <v>6460.99</v>
      </c>
      <c r="F278" s="171">
        <v>1072.5</v>
      </c>
      <c r="G278" s="171">
        <v>1050</v>
      </c>
      <c r="H278" s="183">
        <v>41108.48</v>
      </c>
      <c r="I278" s="171">
        <v>78828.89799999999</v>
      </c>
      <c r="J278" s="185">
        <v>2978.1557664399998</v>
      </c>
      <c r="K278" s="184">
        <v>81807.05376643999</v>
      </c>
      <c r="L278" s="184">
        <v>-0.05376644000352826</v>
      </c>
      <c r="M278" s="184">
        <v>81807</v>
      </c>
      <c r="N278" s="187">
        <v>18.944000000000003</v>
      </c>
      <c r="O278" s="188"/>
      <c r="P278" s="189"/>
      <c r="Q278" s="84"/>
    </row>
    <row r="279" spans="1:17" ht="15">
      <c r="A279" s="129" t="s">
        <v>506</v>
      </c>
      <c r="B279" s="130" t="s">
        <v>812</v>
      </c>
      <c r="C279" s="140">
        <v>58</v>
      </c>
      <c r="D279" s="171">
        <v>26.575</v>
      </c>
      <c r="E279" s="171">
        <v>5.18</v>
      </c>
      <c r="F279" s="171">
        <v>110</v>
      </c>
      <c r="G279" s="171">
        <v>30</v>
      </c>
      <c r="H279" s="183">
        <v>4340</v>
      </c>
      <c r="I279" s="171">
        <v>4511.755</v>
      </c>
      <c r="J279" s="185">
        <v>170.4541039</v>
      </c>
      <c r="K279" s="184">
        <v>4682.2091039</v>
      </c>
      <c r="L279" s="184">
        <v>-0.20910389999971812</v>
      </c>
      <c r="M279" s="184">
        <v>4682</v>
      </c>
      <c r="N279" s="187">
        <v>2</v>
      </c>
      <c r="O279" s="190" t="s">
        <v>852</v>
      </c>
      <c r="P279" s="189"/>
      <c r="Q279" s="84"/>
    </row>
    <row r="280" spans="1:17" ht="15">
      <c r="A280" s="129" t="s">
        <v>817</v>
      </c>
      <c r="B280" s="130" t="s">
        <v>812</v>
      </c>
      <c r="C280" s="212">
        <v>2064707</v>
      </c>
      <c r="D280" s="171">
        <v>561505.45</v>
      </c>
      <c r="E280" s="171">
        <v>41163.91</v>
      </c>
      <c r="F280" s="171">
        <v>60838.48</v>
      </c>
      <c r="G280" s="171">
        <v>6075</v>
      </c>
      <c r="H280" s="183">
        <v>75325.04</v>
      </c>
      <c r="I280" s="171">
        <v>744907.88</v>
      </c>
      <c r="J280" s="185">
        <v>28142.619706399993</v>
      </c>
      <c r="K280" s="184">
        <v>773050.4997063997</v>
      </c>
      <c r="L280" s="184">
        <v>170575.50029360014</v>
      </c>
      <c r="M280" s="184">
        <v>943626</v>
      </c>
      <c r="N280" s="187">
        <v>34.712</v>
      </c>
      <c r="O280" s="188"/>
      <c r="P280" s="189"/>
      <c r="Q280" s="84"/>
    </row>
    <row r="281" spans="1:17" ht="15.75" thickBot="1">
      <c r="A281" s="129" t="s">
        <v>842</v>
      </c>
      <c r="B281" s="130" t="s">
        <v>812</v>
      </c>
      <c r="C281" s="213">
        <v>69774</v>
      </c>
      <c r="D281" s="196">
        <v>39711.556000000004</v>
      </c>
      <c r="E281" s="196">
        <v>5413.62</v>
      </c>
      <c r="F281" s="196">
        <v>55</v>
      </c>
      <c r="G281" s="196">
        <v>180</v>
      </c>
      <c r="H281" s="196">
        <v>2170</v>
      </c>
      <c r="I281" s="196">
        <v>47530.17600000001</v>
      </c>
      <c r="J281" s="185">
        <v>1795.6900492800003</v>
      </c>
      <c r="K281" s="184">
        <v>49325.866049280005</v>
      </c>
      <c r="L281" s="197"/>
      <c r="M281" s="184">
        <v>49325.866049280005</v>
      </c>
      <c r="N281" s="198">
        <v>1</v>
      </c>
      <c r="O281" s="188"/>
      <c r="P281" s="198"/>
      <c r="Q281" s="84"/>
    </row>
    <row r="282" spans="1:17" ht="15">
      <c r="A282" s="124"/>
      <c r="B282" s="124"/>
      <c r="C282" s="202">
        <v>3003111</v>
      </c>
      <c r="D282" s="200">
        <v>969192.5829999998</v>
      </c>
      <c r="E282" s="200">
        <v>104469.23</v>
      </c>
      <c r="F282" s="200">
        <v>76879.85</v>
      </c>
      <c r="G282" s="200">
        <v>33150</v>
      </c>
      <c r="H282" s="200">
        <v>523273.8</v>
      </c>
      <c r="I282" s="200">
        <v>1706965.4629999998</v>
      </c>
      <c r="J282" s="201">
        <v>64489.15519214</v>
      </c>
      <c r="K282" s="201">
        <v>1771454.6181921395</v>
      </c>
      <c r="L282" s="201">
        <v>-49443.79954072026</v>
      </c>
      <c r="M282" s="201">
        <v>1722010.8186514196</v>
      </c>
      <c r="N282" s="202">
        <v>241.14</v>
      </c>
      <c r="O282" s="198"/>
      <c r="P282" s="203"/>
      <c r="Q282" s="84"/>
    </row>
    <row r="283" spans="1:17" ht="15">
      <c r="A283" s="124"/>
      <c r="B283" s="124"/>
      <c r="C283" s="124"/>
      <c r="D283" s="171"/>
      <c r="E283" s="124"/>
      <c r="F283" s="171"/>
      <c r="G283" s="124"/>
      <c r="H283" s="187">
        <v>241.14</v>
      </c>
      <c r="I283" s="204"/>
      <c r="J283" s="124"/>
      <c r="K283" s="124"/>
      <c r="L283" s="124"/>
      <c r="M283" s="130" t="s">
        <v>855</v>
      </c>
      <c r="N283" s="124"/>
      <c r="O283" s="124"/>
      <c r="P283" s="124"/>
      <c r="Q283" s="84"/>
    </row>
    <row r="284" spans="1:17" ht="15">
      <c r="A284" s="124"/>
      <c r="B284" s="124"/>
      <c r="C284" s="124"/>
      <c r="D284" s="124"/>
      <c r="E284" s="124"/>
      <c r="F284" s="124"/>
      <c r="G284" s="124"/>
      <c r="H284" s="205" t="s">
        <v>836</v>
      </c>
      <c r="I284" s="171"/>
      <c r="J284" s="124"/>
      <c r="K284" s="124"/>
      <c r="L284" s="124"/>
      <c r="M284" s="124" t="s">
        <v>856</v>
      </c>
      <c r="N284" s="84"/>
      <c r="O284" s="84"/>
      <c r="P284" s="84"/>
      <c r="Q284" s="84"/>
    </row>
  </sheetData>
  <sheetProtection/>
  <mergeCells count="8">
    <mergeCell ref="A1:L1"/>
    <mergeCell ref="A205:B205"/>
    <mergeCell ref="A204:B204"/>
    <mergeCell ref="A185:D185"/>
    <mergeCell ref="A186:D186"/>
    <mergeCell ref="A162:E162"/>
    <mergeCell ref="A163:D163"/>
    <mergeCell ref="A164:D164"/>
  </mergeCells>
  <printOptions/>
  <pageMargins left="0.25" right="0.75" top="0.25" bottom="0.25" header="0.5" footer="0.5"/>
  <pageSetup fitToHeight="50" fitToWidth="1" horizontalDpi="600" verticalDpi="600" orientation="landscape" paperSize="5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zoomScalePageLayoutView="0" workbookViewId="0" topLeftCell="A1">
      <pane xSplit="1" ySplit="4" topLeftCell="K89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8.88671875" style="58" customWidth="1"/>
    <col min="3" max="3" width="8.88671875" style="59" customWidth="1"/>
    <col min="4" max="6" width="8.88671875" style="4" customWidth="1"/>
    <col min="7" max="7" width="8.88671875" style="60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38.25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outlineLevel="2">
      <c r="A5" s="5" t="s">
        <v>219</v>
      </c>
      <c r="B5" s="19" t="s">
        <v>220</v>
      </c>
      <c r="C5" s="6">
        <v>601600</v>
      </c>
      <c r="D5" s="5" t="s">
        <v>775</v>
      </c>
      <c r="E5" s="5" t="s">
        <v>36</v>
      </c>
      <c r="F5" s="5" t="s">
        <v>36</v>
      </c>
      <c r="G5" s="52"/>
      <c r="H5" s="53"/>
      <c r="I5" s="52"/>
      <c r="J5" s="52"/>
      <c r="K5" s="15"/>
      <c r="L5" s="5"/>
      <c r="M5" s="52"/>
      <c r="N5" s="15">
        <v>0.75</v>
      </c>
      <c r="O5" s="52">
        <v>54</v>
      </c>
      <c r="P5" s="53"/>
      <c r="Q5" s="52"/>
      <c r="R5" s="52"/>
      <c r="S5" s="52"/>
      <c r="T5" s="16">
        <v>54</v>
      </c>
    </row>
    <row r="6" spans="1:20" s="72" customFormat="1" ht="15.75" outlineLevel="1">
      <c r="A6" s="69"/>
      <c r="B6" s="70"/>
      <c r="C6" s="73"/>
      <c r="D6" s="70" t="s">
        <v>783</v>
      </c>
      <c r="E6" s="69"/>
      <c r="F6" s="69"/>
      <c r="G6" s="74">
        <f aca="true" t="shared" si="0" ref="G6:T6">SUBTOTAL(9,G5:G5)</f>
        <v>0</v>
      </c>
      <c r="H6" s="75">
        <f t="shared" si="0"/>
        <v>0</v>
      </c>
      <c r="I6" s="74">
        <f t="shared" si="0"/>
        <v>0</v>
      </c>
      <c r="J6" s="74">
        <f t="shared" si="0"/>
        <v>0</v>
      </c>
      <c r="K6" s="71">
        <f t="shared" si="0"/>
        <v>0</v>
      </c>
      <c r="L6" s="69">
        <f t="shared" si="0"/>
        <v>0</v>
      </c>
      <c r="M6" s="74">
        <f t="shared" si="0"/>
        <v>0</v>
      </c>
      <c r="N6" s="71">
        <f t="shared" si="0"/>
        <v>0.75</v>
      </c>
      <c r="O6" s="74">
        <f t="shared" si="0"/>
        <v>54</v>
      </c>
      <c r="P6" s="75">
        <f t="shared" si="0"/>
        <v>0</v>
      </c>
      <c r="Q6" s="74">
        <f t="shared" si="0"/>
        <v>0</v>
      </c>
      <c r="R6" s="74">
        <f t="shared" si="0"/>
        <v>0</v>
      </c>
      <c r="S6" s="74">
        <f t="shared" si="0"/>
        <v>0</v>
      </c>
      <c r="T6" s="16">
        <f t="shared" si="0"/>
        <v>54</v>
      </c>
    </row>
    <row r="7" spans="1:20" ht="15" outlineLevel="2">
      <c r="A7" s="5" t="s">
        <v>219</v>
      </c>
      <c r="B7" s="19" t="s">
        <v>220</v>
      </c>
      <c r="C7" s="6">
        <v>601390</v>
      </c>
      <c r="D7" s="5" t="s">
        <v>355</v>
      </c>
      <c r="E7" s="5" t="s">
        <v>107</v>
      </c>
      <c r="F7" s="7">
        <v>15</v>
      </c>
      <c r="G7" s="8">
        <v>11.380017</v>
      </c>
      <c r="H7" s="9">
        <v>33</v>
      </c>
      <c r="I7" s="8">
        <v>3.3</v>
      </c>
      <c r="J7" s="8"/>
      <c r="K7" s="15"/>
      <c r="L7" s="5"/>
      <c r="M7" s="8"/>
      <c r="N7" s="5"/>
      <c r="O7" s="8"/>
      <c r="P7" s="9"/>
      <c r="Q7" s="8"/>
      <c r="R7" s="8"/>
      <c r="S7" s="8"/>
      <c r="T7" s="16">
        <v>14.680017000000001</v>
      </c>
    </row>
    <row r="8" spans="1:20" ht="15" outlineLevel="2">
      <c r="A8" s="5" t="s">
        <v>219</v>
      </c>
      <c r="B8" s="19" t="s">
        <v>220</v>
      </c>
      <c r="C8" s="6">
        <v>601390</v>
      </c>
      <c r="D8" s="5" t="s">
        <v>355</v>
      </c>
      <c r="E8" s="5" t="s">
        <v>107</v>
      </c>
      <c r="F8" s="7" t="s">
        <v>138</v>
      </c>
      <c r="G8" s="8">
        <v>1.061865</v>
      </c>
      <c r="H8" s="9">
        <v>1</v>
      </c>
      <c r="I8" s="8">
        <v>0.06</v>
      </c>
      <c r="J8" s="8"/>
      <c r="K8" s="15"/>
      <c r="L8" s="5"/>
      <c r="M8" s="8"/>
      <c r="N8" s="5"/>
      <c r="O8" s="8"/>
      <c r="P8" s="9"/>
      <c r="Q8" s="8"/>
      <c r="R8" s="8"/>
      <c r="S8" s="8"/>
      <c r="T8" s="16">
        <v>1.1218650000000001</v>
      </c>
    </row>
    <row r="9" spans="1:20" ht="15" outlineLevel="2">
      <c r="A9" s="5" t="s">
        <v>219</v>
      </c>
      <c r="B9" s="19" t="s">
        <v>220</v>
      </c>
      <c r="C9" s="6">
        <v>601390</v>
      </c>
      <c r="D9" s="5" t="s">
        <v>355</v>
      </c>
      <c r="E9" s="5" t="s">
        <v>107</v>
      </c>
      <c r="F9" s="7" t="s">
        <v>139</v>
      </c>
      <c r="G9" s="8">
        <v>6.546749999999999</v>
      </c>
      <c r="H9" s="9">
        <v>7</v>
      </c>
      <c r="I9" s="8">
        <v>0.42</v>
      </c>
      <c r="J9" s="8"/>
      <c r="K9" s="15"/>
      <c r="L9" s="5"/>
      <c r="M9" s="8"/>
      <c r="N9" s="5"/>
      <c r="O9" s="8"/>
      <c r="P9" s="9"/>
      <c r="Q9" s="8"/>
      <c r="R9" s="8"/>
      <c r="S9" s="8"/>
      <c r="T9" s="16">
        <v>6.966749999999999</v>
      </c>
    </row>
    <row r="10" spans="1:20" ht="15" outlineLevel="2">
      <c r="A10" s="5" t="s">
        <v>219</v>
      </c>
      <c r="B10" s="19" t="s">
        <v>220</v>
      </c>
      <c r="C10" s="6">
        <v>601390</v>
      </c>
      <c r="D10" s="5" t="s">
        <v>355</v>
      </c>
      <c r="E10" s="5" t="s">
        <v>107</v>
      </c>
      <c r="F10" s="5" t="s">
        <v>110</v>
      </c>
      <c r="G10" s="52"/>
      <c r="H10" s="53"/>
      <c r="I10" s="52"/>
      <c r="J10" s="52">
        <v>135</v>
      </c>
      <c r="K10" s="15"/>
      <c r="L10" s="5"/>
      <c r="M10" s="52"/>
      <c r="N10" s="5"/>
      <c r="O10" s="52"/>
      <c r="P10" s="53"/>
      <c r="Q10" s="52"/>
      <c r="R10" s="52"/>
      <c r="S10" s="52"/>
      <c r="T10" s="16">
        <v>135</v>
      </c>
    </row>
    <row r="11" spans="1:20" ht="15" outlineLevel="2">
      <c r="A11" s="12" t="s">
        <v>219</v>
      </c>
      <c r="B11" s="20" t="s">
        <v>220</v>
      </c>
      <c r="C11" s="12">
        <v>601390</v>
      </c>
      <c r="D11" s="12" t="s">
        <v>355</v>
      </c>
      <c r="E11" s="12" t="s">
        <v>111</v>
      </c>
      <c r="F11" s="12" t="s">
        <v>111</v>
      </c>
      <c r="G11" s="54"/>
      <c r="H11" s="55"/>
      <c r="I11" s="54"/>
      <c r="J11" s="54"/>
      <c r="K11" s="14">
        <v>1</v>
      </c>
      <c r="L11" s="13">
        <v>0.75</v>
      </c>
      <c r="M11" s="54">
        <v>2351.25</v>
      </c>
      <c r="N11" s="56"/>
      <c r="O11" s="54"/>
      <c r="P11" s="55"/>
      <c r="Q11" s="54"/>
      <c r="R11" s="54"/>
      <c r="S11" s="54"/>
      <c r="T11" s="16">
        <v>2351.25</v>
      </c>
    </row>
    <row r="12" spans="1:20" s="72" customFormat="1" ht="15.75" outlineLevel="1">
      <c r="A12" s="69"/>
      <c r="B12" s="70"/>
      <c r="C12" s="73"/>
      <c r="D12" s="70" t="s">
        <v>607</v>
      </c>
      <c r="E12" s="69"/>
      <c r="F12" s="69"/>
      <c r="G12" s="74">
        <f aca="true" t="shared" si="1" ref="G12:T12">SUBTOTAL(9,G7:G11)</f>
        <v>18.988632</v>
      </c>
      <c r="H12" s="75">
        <f t="shared" si="1"/>
        <v>41</v>
      </c>
      <c r="I12" s="74">
        <f t="shared" si="1"/>
        <v>3.78</v>
      </c>
      <c r="J12" s="74">
        <f t="shared" si="1"/>
        <v>135</v>
      </c>
      <c r="K12" s="71">
        <f t="shared" si="1"/>
        <v>1</v>
      </c>
      <c r="L12" s="69">
        <f t="shared" si="1"/>
        <v>0.75</v>
      </c>
      <c r="M12" s="74">
        <f t="shared" si="1"/>
        <v>2351.25</v>
      </c>
      <c r="N12" s="71">
        <f t="shared" si="1"/>
        <v>0</v>
      </c>
      <c r="O12" s="74">
        <f t="shared" si="1"/>
        <v>0</v>
      </c>
      <c r="P12" s="75">
        <f t="shared" si="1"/>
        <v>0</v>
      </c>
      <c r="Q12" s="74">
        <f t="shared" si="1"/>
        <v>0</v>
      </c>
      <c r="R12" s="74">
        <f t="shared" si="1"/>
        <v>0</v>
      </c>
      <c r="S12" s="74">
        <f t="shared" si="1"/>
        <v>0</v>
      </c>
      <c r="T12" s="16">
        <f t="shared" si="1"/>
        <v>2509.018632</v>
      </c>
    </row>
    <row r="13" spans="1:20" ht="15" outlineLevel="2">
      <c r="A13" s="12" t="s">
        <v>219</v>
      </c>
      <c r="B13" s="20" t="s">
        <v>50</v>
      </c>
      <c r="C13" s="12">
        <v>604020</v>
      </c>
      <c r="D13" s="12" t="s">
        <v>13</v>
      </c>
      <c r="E13" s="12" t="s">
        <v>111</v>
      </c>
      <c r="F13" s="12" t="s">
        <v>111</v>
      </c>
      <c r="G13" s="54"/>
      <c r="H13" s="55"/>
      <c r="I13" s="54"/>
      <c r="J13" s="54"/>
      <c r="K13" s="14">
        <v>2</v>
      </c>
      <c r="L13" s="13">
        <v>0.1429</v>
      </c>
      <c r="M13" s="54">
        <v>895.983</v>
      </c>
      <c r="N13" s="56"/>
      <c r="O13" s="54"/>
      <c r="P13" s="55"/>
      <c r="Q13" s="54"/>
      <c r="R13" s="54"/>
      <c r="S13" s="54"/>
      <c r="T13" s="16">
        <v>895.983</v>
      </c>
    </row>
    <row r="14" spans="1:20" s="72" customFormat="1" ht="15.75" outlineLevel="1">
      <c r="A14" s="69"/>
      <c r="B14" s="70"/>
      <c r="C14" s="73"/>
      <c r="D14" s="70" t="s">
        <v>615</v>
      </c>
      <c r="E14" s="69"/>
      <c r="F14" s="69"/>
      <c r="G14" s="74">
        <f aca="true" t="shared" si="2" ref="G14:T14">SUBTOTAL(9,G13:G13)</f>
        <v>0</v>
      </c>
      <c r="H14" s="75">
        <f t="shared" si="2"/>
        <v>0</v>
      </c>
      <c r="I14" s="74">
        <f t="shared" si="2"/>
        <v>0</v>
      </c>
      <c r="J14" s="74">
        <f t="shared" si="2"/>
        <v>0</v>
      </c>
      <c r="K14" s="71">
        <f t="shared" si="2"/>
        <v>2</v>
      </c>
      <c r="L14" s="69">
        <f t="shared" si="2"/>
        <v>0.1429</v>
      </c>
      <c r="M14" s="74">
        <f t="shared" si="2"/>
        <v>895.983</v>
      </c>
      <c r="N14" s="71">
        <f t="shared" si="2"/>
        <v>0</v>
      </c>
      <c r="O14" s="74">
        <f t="shared" si="2"/>
        <v>0</v>
      </c>
      <c r="P14" s="75">
        <f t="shared" si="2"/>
        <v>0</v>
      </c>
      <c r="Q14" s="74">
        <f t="shared" si="2"/>
        <v>0</v>
      </c>
      <c r="R14" s="74">
        <f t="shared" si="2"/>
        <v>0</v>
      </c>
      <c r="S14" s="74">
        <f t="shared" si="2"/>
        <v>0</v>
      </c>
      <c r="T14" s="16">
        <f t="shared" si="2"/>
        <v>895.983</v>
      </c>
    </row>
    <row r="15" spans="1:20" ht="15" outlineLevel="2">
      <c r="A15" s="5" t="s">
        <v>219</v>
      </c>
      <c r="B15" s="19" t="s">
        <v>224</v>
      </c>
      <c r="C15" s="6">
        <v>600001</v>
      </c>
      <c r="D15" s="5" t="s">
        <v>360</v>
      </c>
      <c r="E15" s="5" t="s">
        <v>107</v>
      </c>
      <c r="F15" s="7">
        <v>15</v>
      </c>
      <c r="G15" s="8">
        <v>864.5055609999993</v>
      </c>
      <c r="H15" s="9">
        <v>2389</v>
      </c>
      <c r="I15" s="8">
        <v>238.9</v>
      </c>
      <c r="J15" s="8"/>
      <c r="K15" s="15"/>
      <c r="L15" s="5"/>
      <c r="M15" s="8"/>
      <c r="N15" s="5"/>
      <c r="O15" s="8"/>
      <c r="P15" s="9"/>
      <c r="Q15" s="8"/>
      <c r="R15" s="8"/>
      <c r="S15" s="8"/>
      <c r="T15" s="16">
        <v>1103.4055609999994</v>
      </c>
    </row>
    <row r="16" spans="1:20" ht="15" outlineLevel="2">
      <c r="A16" s="5" t="s">
        <v>219</v>
      </c>
      <c r="B16" s="19" t="s">
        <v>224</v>
      </c>
      <c r="C16" s="6">
        <v>600001</v>
      </c>
      <c r="D16" s="5" t="s">
        <v>360</v>
      </c>
      <c r="E16" s="5" t="s">
        <v>107</v>
      </c>
      <c r="F16" s="7" t="s">
        <v>137</v>
      </c>
      <c r="G16" s="8">
        <v>115.67831700000002</v>
      </c>
      <c r="H16" s="9">
        <v>59</v>
      </c>
      <c r="I16" s="8">
        <v>3.54</v>
      </c>
      <c r="J16" s="8"/>
      <c r="K16" s="15"/>
      <c r="L16" s="5"/>
      <c r="M16" s="8"/>
      <c r="N16" s="5"/>
      <c r="O16" s="8"/>
      <c r="P16" s="9"/>
      <c r="Q16" s="8"/>
      <c r="R16" s="8"/>
      <c r="S16" s="8"/>
      <c r="T16" s="16">
        <v>119.21831700000003</v>
      </c>
    </row>
    <row r="17" spans="1:20" ht="15" outlineLevel="2">
      <c r="A17" s="5" t="s">
        <v>219</v>
      </c>
      <c r="B17" s="19" t="s">
        <v>224</v>
      </c>
      <c r="C17" s="6">
        <v>600001</v>
      </c>
      <c r="D17" s="5" t="s">
        <v>360</v>
      </c>
      <c r="E17" s="5" t="s">
        <v>107</v>
      </c>
      <c r="F17" s="7" t="s">
        <v>138</v>
      </c>
      <c r="G17" s="8">
        <v>98.53095900000001</v>
      </c>
      <c r="H17" s="9">
        <v>63</v>
      </c>
      <c r="I17" s="8">
        <v>3.78</v>
      </c>
      <c r="J17" s="8"/>
      <c r="K17" s="15"/>
      <c r="L17" s="5"/>
      <c r="M17" s="8"/>
      <c r="N17" s="5"/>
      <c r="O17" s="8"/>
      <c r="P17" s="9"/>
      <c r="Q17" s="8"/>
      <c r="R17" s="8"/>
      <c r="S17" s="8"/>
      <c r="T17" s="16">
        <v>102.31095900000001</v>
      </c>
    </row>
    <row r="18" spans="1:20" ht="15" outlineLevel="2">
      <c r="A18" s="5" t="s">
        <v>219</v>
      </c>
      <c r="B18" s="19" t="s">
        <v>224</v>
      </c>
      <c r="C18" s="6">
        <v>600001</v>
      </c>
      <c r="D18" s="5" t="s">
        <v>360</v>
      </c>
      <c r="E18" s="5" t="s">
        <v>107</v>
      </c>
      <c r="F18" s="7" t="s">
        <v>139</v>
      </c>
      <c r="G18" s="8">
        <v>149.84445</v>
      </c>
      <c r="H18" s="9">
        <v>240</v>
      </c>
      <c r="I18" s="8">
        <v>14.4</v>
      </c>
      <c r="J18" s="8"/>
      <c r="K18" s="15"/>
      <c r="L18" s="5"/>
      <c r="M18" s="8"/>
      <c r="N18" s="5"/>
      <c r="O18" s="8"/>
      <c r="P18" s="9"/>
      <c r="Q18" s="8"/>
      <c r="R18" s="8"/>
      <c r="S18" s="8"/>
      <c r="T18" s="16">
        <v>164.24445</v>
      </c>
    </row>
    <row r="19" spans="1:20" ht="15" outlineLevel="2">
      <c r="A19" s="5" t="s">
        <v>219</v>
      </c>
      <c r="B19" s="19" t="s">
        <v>224</v>
      </c>
      <c r="C19" s="6">
        <v>600001</v>
      </c>
      <c r="D19" s="5" t="s">
        <v>360</v>
      </c>
      <c r="E19" s="5" t="s">
        <v>107</v>
      </c>
      <c r="F19" s="7" t="s">
        <v>116</v>
      </c>
      <c r="G19" s="8">
        <v>4.00218</v>
      </c>
      <c r="H19" s="9">
        <v>4</v>
      </c>
      <c r="I19" s="8">
        <v>1.92</v>
      </c>
      <c r="J19" s="8"/>
      <c r="K19" s="15"/>
      <c r="L19" s="5"/>
      <c r="M19" s="8"/>
      <c r="N19" s="5"/>
      <c r="O19" s="8"/>
      <c r="P19" s="9"/>
      <c r="Q19" s="8"/>
      <c r="R19" s="8"/>
      <c r="S19" s="8"/>
      <c r="T19" s="16">
        <v>5.92218</v>
      </c>
    </row>
    <row r="20" spans="1:20" ht="15" outlineLevel="2">
      <c r="A20" s="5" t="s">
        <v>219</v>
      </c>
      <c r="B20" s="19" t="s">
        <v>224</v>
      </c>
      <c r="C20" s="6">
        <v>600001</v>
      </c>
      <c r="D20" s="5" t="s">
        <v>360</v>
      </c>
      <c r="E20" s="5" t="s">
        <v>107</v>
      </c>
      <c r="F20" s="5" t="s">
        <v>110</v>
      </c>
      <c r="G20" s="52"/>
      <c r="H20" s="53"/>
      <c r="I20" s="52"/>
      <c r="J20" s="52">
        <v>180</v>
      </c>
      <c r="K20" s="15"/>
      <c r="L20" s="5"/>
      <c r="M20" s="52"/>
      <c r="N20" s="5"/>
      <c r="O20" s="52"/>
      <c r="P20" s="53"/>
      <c r="Q20" s="52"/>
      <c r="R20" s="52"/>
      <c r="S20" s="52"/>
      <c r="T20" s="16">
        <v>180</v>
      </c>
    </row>
    <row r="21" spans="1:20" ht="15" outlineLevel="2">
      <c r="A21" s="5" t="s">
        <v>219</v>
      </c>
      <c r="B21" s="19" t="s">
        <v>224</v>
      </c>
      <c r="C21" s="6">
        <v>600001</v>
      </c>
      <c r="D21" s="5" t="s">
        <v>360</v>
      </c>
      <c r="E21" s="5" t="s">
        <v>107</v>
      </c>
      <c r="F21" s="7" t="s">
        <v>143</v>
      </c>
      <c r="G21" s="8">
        <v>0.46</v>
      </c>
      <c r="H21" s="9">
        <v>1</v>
      </c>
      <c r="I21" s="8">
        <v>0.06</v>
      </c>
      <c r="J21" s="8"/>
      <c r="K21" s="15"/>
      <c r="L21" s="5"/>
      <c r="M21" s="8"/>
      <c r="N21" s="5"/>
      <c r="O21" s="8"/>
      <c r="P21" s="9"/>
      <c r="Q21" s="8"/>
      <c r="R21" s="8"/>
      <c r="S21" s="8"/>
      <c r="T21" s="16">
        <v>0.52</v>
      </c>
    </row>
    <row r="22" spans="1:20" ht="15" outlineLevel="2">
      <c r="A22" s="5" t="s">
        <v>219</v>
      </c>
      <c r="B22" s="19" t="s">
        <v>224</v>
      </c>
      <c r="C22" s="6">
        <v>600001</v>
      </c>
      <c r="D22" s="5" t="s">
        <v>360</v>
      </c>
      <c r="E22" s="5" t="s">
        <v>107</v>
      </c>
      <c r="F22" s="7" t="s">
        <v>214</v>
      </c>
      <c r="G22" s="8">
        <v>4.6</v>
      </c>
      <c r="H22" s="9">
        <v>1</v>
      </c>
      <c r="I22" s="8">
        <v>0.06</v>
      </c>
      <c r="J22" s="8"/>
      <c r="K22" s="15"/>
      <c r="L22" s="5"/>
      <c r="M22" s="8"/>
      <c r="N22" s="5"/>
      <c r="O22" s="8"/>
      <c r="P22" s="9"/>
      <c r="Q22" s="8"/>
      <c r="R22" s="8"/>
      <c r="S22" s="8"/>
      <c r="T22" s="16">
        <v>4.66</v>
      </c>
    </row>
    <row r="23" spans="1:20" ht="15" outlineLevel="2">
      <c r="A23" s="12" t="s">
        <v>219</v>
      </c>
      <c r="B23" s="20" t="s">
        <v>224</v>
      </c>
      <c r="C23" s="12">
        <v>600001</v>
      </c>
      <c r="D23" s="12" t="s">
        <v>360</v>
      </c>
      <c r="E23" s="12" t="s">
        <v>111</v>
      </c>
      <c r="F23" s="12" t="s">
        <v>111</v>
      </c>
      <c r="G23" s="54"/>
      <c r="H23" s="55"/>
      <c r="I23" s="54"/>
      <c r="J23" s="54"/>
      <c r="K23" s="14">
        <v>4</v>
      </c>
      <c r="L23" s="13">
        <v>1</v>
      </c>
      <c r="M23" s="54">
        <v>12540</v>
      </c>
      <c r="N23" s="56"/>
      <c r="O23" s="54"/>
      <c r="P23" s="55"/>
      <c r="Q23" s="54"/>
      <c r="R23" s="54"/>
      <c r="S23" s="54"/>
      <c r="T23" s="16">
        <v>12540</v>
      </c>
    </row>
    <row r="24" spans="1:20" s="72" customFormat="1" ht="15.75" outlineLevel="1">
      <c r="A24" s="69"/>
      <c r="B24" s="70"/>
      <c r="C24" s="73"/>
      <c r="D24" s="70" t="s">
        <v>616</v>
      </c>
      <c r="E24" s="69"/>
      <c r="F24" s="69"/>
      <c r="G24" s="74">
        <f aca="true" t="shared" si="3" ref="G24:T24">SUBTOTAL(9,G15:G23)</f>
        <v>1237.6214669999993</v>
      </c>
      <c r="H24" s="75">
        <f t="shared" si="3"/>
        <v>2757</v>
      </c>
      <c r="I24" s="74">
        <f t="shared" si="3"/>
        <v>262.66</v>
      </c>
      <c r="J24" s="74">
        <f t="shared" si="3"/>
        <v>180</v>
      </c>
      <c r="K24" s="71">
        <f t="shared" si="3"/>
        <v>4</v>
      </c>
      <c r="L24" s="69">
        <f t="shared" si="3"/>
        <v>1</v>
      </c>
      <c r="M24" s="74">
        <f t="shared" si="3"/>
        <v>12540</v>
      </c>
      <c r="N24" s="71">
        <f t="shared" si="3"/>
        <v>0</v>
      </c>
      <c r="O24" s="74">
        <f t="shared" si="3"/>
        <v>0</v>
      </c>
      <c r="P24" s="75">
        <f t="shared" si="3"/>
        <v>0</v>
      </c>
      <c r="Q24" s="74">
        <f t="shared" si="3"/>
        <v>0</v>
      </c>
      <c r="R24" s="74">
        <f t="shared" si="3"/>
        <v>0</v>
      </c>
      <c r="S24" s="74">
        <f t="shared" si="3"/>
        <v>0</v>
      </c>
      <c r="T24" s="16">
        <f t="shared" si="3"/>
        <v>14220.281466999999</v>
      </c>
    </row>
    <row r="25" spans="1:20" ht="15" outlineLevel="2">
      <c r="A25" s="5" t="s">
        <v>219</v>
      </c>
      <c r="B25" s="19" t="s">
        <v>220</v>
      </c>
      <c r="C25" s="6">
        <v>601600</v>
      </c>
      <c r="D25" s="5" t="s">
        <v>361</v>
      </c>
      <c r="E25" s="5" t="s">
        <v>107</v>
      </c>
      <c r="F25" s="7">
        <v>15</v>
      </c>
      <c r="G25" s="8">
        <v>6671.639193000031</v>
      </c>
      <c r="H25" s="9">
        <v>18608</v>
      </c>
      <c r="I25" s="8">
        <v>1860.8</v>
      </c>
      <c r="J25" s="8"/>
      <c r="K25" s="15"/>
      <c r="L25" s="5"/>
      <c r="M25" s="8"/>
      <c r="N25" s="5"/>
      <c r="O25" s="8"/>
      <c r="P25" s="9"/>
      <c r="Q25" s="8"/>
      <c r="R25" s="8"/>
      <c r="S25" s="8"/>
      <c r="T25" s="16">
        <v>8532.439193000031</v>
      </c>
    </row>
    <row r="26" spans="1:20" ht="15" outlineLevel="2">
      <c r="A26" s="5" t="s">
        <v>219</v>
      </c>
      <c r="B26" s="19" t="s">
        <v>220</v>
      </c>
      <c r="C26" s="6">
        <v>601600</v>
      </c>
      <c r="D26" s="5" t="s">
        <v>361</v>
      </c>
      <c r="E26" s="5" t="s">
        <v>107</v>
      </c>
      <c r="F26" s="7" t="s">
        <v>137</v>
      </c>
      <c r="G26" s="8">
        <v>448.7918885</v>
      </c>
      <c r="H26" s="9">
        <v>346</v>
      </c>
      <c r="I26" s="8">
        <v>20.76</v>
      </c>
      <c r="J26" s="8"/>
      <c r="K26" s="15"/>
      <c r="L26" s="5"/>
      <c r="M26" s="8"/>
      <c r="N26" s="5"/>
      <c r="O26" s="8"/>
      <c r="P26" s="9"/>
      <c r="Q26" s="8"/>
      <c r="R26" s="8"/>
      <c r="S26" s="8"/>
      <c r="T26" s="16">
        <v>469.5518885</v>
      </c>
    </row>
    <row r="27" spans="1:20" ht="15" outlineLevel="2">
      <c r="A27" s="5" t="s">
        <v>219</v>
      </c>
      <c r="B27" s="19" t="s">
        <v>220</v>
      </c>
      <c r="C27" s="6">
        <v>601600</v>
      </c>
      <c r="D27" s="5" t="s">
        <v>361</v>
      </c>
      <c r="E27" s="5" t="s">
        <v>107</v>
      </c>
      <c r="F27" s="7" t="s">
        <v>138</v>
      </c>
      <c r="G27" s="8">
        <v>1677.190485</v>
      </c>
      <c r="H27" s="9">
        <v>1158</v>
      </c>
      <c r="I27" s="8">
        <v>69.48</v>
      </c>
      <c r="J27" s="8"/>
      <c r="K27" s="15"/>
      <c r="L27" s="5"/>
      <c r="M27" s="8"/>
      <c r="N27" s="5"/>
      <c r="O27" s="8"/>
      <c r="P27" s="9"/>
      <c r="Q27" s="8"/>
      <c r="R27" s="8"/>
      <c r="S27" s="8"/>
      <c r="T27" s="16">
        <v>1746.670485</v>
      </c>
    </row>
    <row r="28" spans="1:20" ht="15" outlineLevel="2">
      <c r="A28" s="5" t="s">
        <v>219</v>
      </c>
      <c r="B28" s="19" t="s">
        <v>220</v>
      </c>
      <c r="C28" s="6">
        <v>601600</v>
      </c>
      <c r="D28" s="5" t="s">
        <v>361</v>
      </c>
      <c r="E28" s="5" t="s">
        <v>107</v>
      </c>
      <c r="F28" s="7" t="s">
        <v>139</v>
      </c>
      <c r="G28" s="8">
        <v>4200.942899999999</v>
      </c>
      <c r="H28" s="9">
        <v>4113</v>
      </c>
      <c r="I28" s="8">
        <v>246.78</v>
      </c>
      <c r="J28" s="8"/>
      <c r="K28" s="15"/>
      <c r="L28" s="5"/>
      <c r="M28" s="8"/>
      <c r="N28" s="5"/>
      <c r="O28" s="8"/>
      <c r="P28" s="9"/>
      <c r="Q28" s="8"/>
      <c r="R28" s="8"/>
      <c r="S28" s="8"/>
      <c r="T28" s="16">
        <v>4447.722899999999</v>
      </c>
    </row>
    <row r="29" spans="1:20" ht="15" outlineLevel="2">
      <c r="A29" s="5" t="s">
        <v>219</v>
      </c>
      <c r="B29" s="19" t="s">
        <v>220</v>
      </c>
      <c r="C29" s="6">
        <v>601600</v>
      </c>
      <c r="D29" s="5" t="s">
        <v>361</v>
      </c>
      <c r="E29" s="5" t="s">
        <v>107</v>
      </c>
      <c r="F29" s="7" t="s">
        <v>116</v>
      </c>
      <c r="G29" s="8">
        <v>494.86853080000003</v>
      </c>
      <c r="H29" s="9">
        <v>724</v>
      </c>
      <c r="I29" s="8">
        <v>347.52</v>
      </c>
      <c r="J29" s="8"/>
      <c r="K29" s="15"/>
      <c r="L29" s="5"/>
      <c r="M29" s="8"/>
      <c r="N29" s="5"/>
      <c r="O29" s="8"/>
      <c r="P29" s="9"/>
      <c r="Q29" s="8"/>
      <c r="R29" s="8"/>
      <c r="S29" s="8"/>
      <c r="T29" s="16">
        <v>842.3885308</v>
      </c>
    </row>
    <row r="30" spans="1:20" ht="15" outlineLevel="2">
      <c r="A30" s="5" t="s">
        <v>219</v>
      </c>
      <c r="B30" s="19" t="s">
        <v>220</v>
      </c>
      <c r="C30" s="6">
        <v>601600</v>
      </c>
      <c r="D30" s="5" t="s">
        <v>361</v>
      </c>
      <c r="E30" s="5" t="s">
        <v>107</v>
      </c>
      <c r="F30" s="5" t="s">
        <v>110</v>
      </c>
      <c r="G30" s="52"/>
      <c r="H30" s="53"/>
      <c r="I30" s="52"/>
      <c r="J30" s="52">
        <v>180</v>
      </c>
      <c r="K30" s="15"/>
      <c r="L30" s="5"/>
      <c r="M30" s="52"/>
      <c r="N30" s="5"/>
      <c r="O30" s="52"/>
      <c r="P30" s="53"/>
      <c r="Q30" s="52"/>
      <c r="R30" s="52"/>
      <c r="S30" s="52"/>
      <c r="T30" s="16">
        <v>180</v>
      </c>
    </row>
    <row r="31" spans="1:20" ht="15" outlineLevel="2">
      <c r="A31" s="5" t="s">
        <v>219</v>
      </c>
      <c r="B31" s="19" t="s">
        <v>220</v>
      </c>
      <c r="C31" s="6">
        <v>601600</v>
      </c>
      <c r="D31" s="5" t="s">
        <v>361</v>
      </c>
      <c r="E31" s="5" t="s">
        <v>36</v>
      </c>
      <c r="F31" s="5" t="s">
        <v>36</v>
      </c>
      <c r="G31" s="52"/>
      <c r="H31" s="53"/>
      <c r="I31" s="52"/>
      <c r="J31" s="52"/>
      <c r="K31" s="15"/>
      <c r="L31" s="5"/>
      <c r="M31" s="52"/>
      <c r="N31" s="15">
        <v>4.25</v>
      </c>
      <c r="O31" s="52">
        <v>306</v>
      </c>
      <c r="P31" s="53"/>
      <c r="Q31" s="52"/>
      <c r="R31" s="52"/>
      <c r="S31" s="52"/>
      <c r="T31" s="16">
        <v>306</v>
      </c>
    </row>
    <row r="32" spans="1:20" ht="15" outlineLevel="2">
      <c r="A32" s="5" t="s">
        <v>219</v>
      </c>
      <c r="B32" s="19" t="s">
        <v>220</v>
      </c>
      <c r="C32" s="6">
        <v>601600</v>
      </c>
      <c r="D32" s="5" t="s">
        <v>361</v>
      </c>
      <c r="E32" s="5" t="s">
        <v>107</v>
      </c>
      <c r="F32" s="7" t="s">
        <v>143</v>
      </c>
      <c r="G32" s="8">
        <v>9.44</v>
      </c>
      <c r="H32" s="9">
        <v>11</v>
      </c>
      <c r="I32" s="8">
        <v>0.66</v>
      </c>
      <c r="J32" s="8"/>
      <c r="K32" s="15"/>
      <c r="L32" s="5"/>
      <c r="M32" s="8"/>
      <c r="N32" s="5"/>
      <c r="O32" s="8"/>
      <c r="P32" s="9"/>
      <c r="Q32" s="8"/>
      <c r="R32" s="8"/>
      <c r="S32" s="8"/>
      <c r="T32" s="16">
        <v>10.1</v>
      </c>
    </row>
    <row r="33" spans="1:20" ht="15" outlineLevel="2">
      <c r="A33" s="5" t="s">
        <v>219</v>
      </c>
      <c r="B33" s="19" t="s">
        <v>220</v>
      </c>
      <c r="C33" s="6">
        <v>601600</v>
      </c>
      <c r="D33" s="5" t="s">
        <v>361</v>
      </c>
      <c r="E33" s="5" t="s">
        <v>107</v>
      </c>
      <c r="F33" s="7" t="s">
        <v>214</v>
      </c>
      <c r="G33" s="8">
        <v>6.8</v>
      </c>
      <c r="H33" s="9">
        <v>3</v>
      </c>
      <c r="I33" s="8">
        <v>0.18</v>
      </c>
      <c r="J33" s="8"/>
      <c r="K33" s="15"/>
      <c r="L33" s="5"/>
      <c r="M33" s="8"/>
      <c r="N33" s="5"/>
      <c r="O33" s="8"/>
      <c r="P33" s="9"/>
      <c r="Q33" s="8"/>
      <c r="R33" s="8"/>
      <c r="S33" s="8"/>
      <c r="T33" s="16">
        <v>6.98</v>
      </c>
    </row>
    <row r="34" spans="1:20" ht="15" outlineLevel="2">
      <c r="A34" s="12" t="s">
        <v>219</v>
      </c>
      <c r="B34" s="20" t="s">
        <v>220</v>
      </c>
      <c r="C34" s="12">
        <v>601600</v>
      </c>
      <c r="D34" s="12" t="s">
        <v>361</v>
      </c>
      <c r="E34" s="12" t="s">
        <v>111</v>
      </c>
      <c r="F34" s="12" t="s">
        <v>111</v>
      </c>
      <c r="G34" s="54"/>
      <c r="H34" s="55"/>
      <c r="I34" s="54"/>
      <c r="J34" s="54"/>
      <c r="K34" s="14">
        <v>2</v>
      </c>
      <c r="L34" s="13">
        <v>1</v>
      </c>
      <c r="M34" s="54">
        <v>6270</v>
      </c>
      <c r="N34" s="56"/>
      <c r="O34" s="54"/>
      <c r="P34" s="55"/>
      <c r="Q34" s="54"/>
      <c r="R34" s="54"/>
      <c r="S34" s="54"/>
      <c r="T34" s="16">
        <v>6270</v>
      </c>
    </row>
    <row r="35" spans="1:20" ht="15" outlineLevel="2">
      <c r="A35" s="5" t="s">
        <v>219</v>
      </c>
      <c r="B35" s="19" t="s">
        <v>220</v>
      </c>
      <c r="C35" s="6">
        <v>601600</v>
      </c>
      <c r="D35" s="5" t="s">
        <v>361</v>
      </c>
      <c r="E35" s="5" t="s">
        <v>133</v>
      </c>
      <c r="F35" s="5" t="s">
        <v>133</v>
      </c>
      <c r="G35" s="52"/>
      <c r="H35" s="53"/>
      <c r="I35" s="52"/>
      <c r="J35" s="52"/>
      <c r="K35" s="15"/>
      <c r="L35" s="5"/>
      <c r="M35" s="52"/>
      <c r="N35" s="5"/>
      <c r="O35" s="52"/>
      <c r="P35" s="53"/>
      <c r="Q35" s="52"/>
      <c r="R35" s="52"/>
      <c r="S35" s="52">
        <v>68.66</v>
      </c>
      <c r="T35" s="16">
        <v>68.66</v>
      </c>
    </row>
    <row r="36" spans="1:20" s="72" customFormat="1" ht="15.75" outlineLevel="1" collapsed="1">
      <c r="A36" s="69"/>
      <c r="B36" s="70"/>
      <c r="C36" s="73"/>
      <c r="D36" s="70" t="s">
        <v>617</v>
      </c>
      <c r="E36" s="69"/>
      <c r="F36" s="69"/>
      <c r="G36" s="74">
        <f aca="true" t="shared" si="4" ref="G36:T36">SUBTOTAL(9,G25:G35)</f>
        <v>13509.67299730003</v>
      </c>
      <c r="H36" s="75">
        <f t="shared" si="4"/>
        <v>24963</v>
      </c>
      <c r="I36" s="74">
        <f t="shared" si="4"/>
        <v>2546.18</v>
      </c>
      <c r="J36" s="74">
        <f t="shared" si="4"/>
        <v>180</v>
      </c>
      <c r="K36" s="71">
        <f t="shared" si="4"/>
        <v>2</v>
      </c>
      <c r="L36" s="69">
        <f t="shared" si="4"/>
        <v>1</v>
      </c>
      <c r="M36" s="74">
        <f t="shared" si="4"/>
        <v>6270</v>
      </c>
      <c r="N36" s="71">
        <f t="shared" si="4"/>
        <v>4.25</v>
      </c>
      <c r="O36" s="74">
        <f t="shared" si="4"/>
        <v>306</v>
      </c>
      <c r="P36" s="75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68.66</v>
      </c>
      <c r="T36" s="16">
        <f t="shared" si="4"/>
        <v>22880.51299730003</v>
      </c>
    </row>
    <row r="37" spans="1:20" ht="15" outlineLevel="2">
      <c r="A37" s="5" t="s">
        <v>219</v>
      </c>
      <c r="B37" s="19" t="s">
        <v>220</v>
      </c>
      <c r="C37" s="6">
        <v>601774</v>
      </c>
      <c r="D37" s="5" t="s">
        <v>362</v>
      </c>
      <c r="E37" s="5" t="s">
        <v>107</v>
      </c>
      <c r="F37" s="7">
        <v>15</v>
      </c>
      <c r="G37" s="8">
        <v>7298.037328200009</v>
      </c>
      <c r="H37" s="9">
        <v>21031</v>
      </c>
      <c r="I37" s="8">
        <v>2103.1</v>
      </c>
      <c r="J37" s="8"/>
      <c r="K37" s="15"/>
      <c r="L37" s="5"/>
      <c r="M37" s="8"/>
      <c r="N37" s="5"/>
      <c r="O37" s="8"/>
      <c r="P37" s="9"/>
      <c r="Q37" s="8"/>
      <c r="R37" s="8"/>
      <c r="S37" s="8"/>
      <c r="T37" s="16">
        <v>9401.13732820001</v>
      </c>
    </row>
    <row r="38" spans="1:20" ht="15" outlineLevel="2">
      <c r="A38" s="5" t="s">
        <v>219</v>
      </c>
      <c r="B38" s="19" t="s">
        <v>220</v>
      </c>
      <c r="C38" s="6">
        <v>601774</v>
      </c>
      <c r="D38" s="5" t="s">
        <v>362</v>
      </c>
      <c r="E38" s="5" t="s">
        <v>107</v>
      </c>
      <c r="F38" s="7" t="s">
        <v>137</v>
      </c>
      <c r="G38" s="8">
        <v>8.326036</v>
      </c>
      <c r="H38" s="9">
        <v>2</v>
      </c>
      <c r="I38" s="8">
        <v>0.12</v>
      </c>
      <c r="J38" s="8"/>
      <c r="K38" s="15"/>
      <c r="L38" s="5"/>
      <c r="M38" s="8"/>
      <c r="N38" s="5"/>
      <c r="O38" s="8"/>
      <c r="P38" s="9"/>
      <c r="Q38" s="8"/>
      <c r="R38" s="8"/>
      <c r="S38" s="8"/>
      <c r="T38" s="16">
        <v>8.446036</v>
      </c>
    </row>
    <row r="39" spans="1:20" ht="15" outlineLevel="2">
      <c r="A39" s="5" t="s">
        <v>219</v>
      </c>
      <c r="B39" s="19" t="s">
        <v>220</v>
      </c>
      <c r="C39" s="6">
        <v>601774</v>
      </c>
      <c r="D39" s="5" t="s">
        <v>362</v>
      </c>
      <c r="E39" s="5" t="s">
        <v>107</v>
      </c>
      <c r="F39" s="7" t="s">
        <v>138</v>
      </c>
      <c r="G39" s="8">
        <v>6.482433</v>
      </c>
      <c r="H39" s="9">
        <v>4</v>
      </c>
      <c r="I39" s="8">
        <v>0.24</v>
      </c>
      <c r="J39" s="8"/>
      <c r="K39" s="15"/>
      <c r="L39" s="5"/>
      <c r="M39" s="8"/>
      <c r="N39" s="5"/>
      <c r="O39" s="8"/>
      <c r="P39" s="9"/>
      <c r="Q39" s="8"/>
      <c r="R39" s="8"/>
      <c r="S39" s="8"/>
      <c r="T39" s="16">
        <v>6.7224330000000005</v>
      </c>
    </row>
    <row r="40" spans="1:20" ht="15" outlineLevel="2">
      <c r="A40" s="5" t="s">
        <v>219</v>
      </c>
      <c r="B40" s="19" t="s">
        <v>220</v>
      </c>
      <c r="C40" s="6">
        <v>601774</v>
      </c>
      <c r="D40" s="5" t="s">
        <v>362</v>
      </c>
      <c r="E40" s="5" t="s">
        <v>107</v>
      </c>
      <c r="F40" s="7" t="s">
        <v>139</v>
      </c>
      <c r="G40" s="8">
        <v>51.1763</v>
      </c>
      <c r="H40" s="9">
        <v>90</v>
      </c>
      <c r="I40" s="8">
        <v>5.4</v>
      </c>
      <c r="J40" s="8"/>
      <c r="K40" s="15"/>
      <c r="L40" s="5"/>
      <c r="M40" s="8"/>
      <c r="N40" s="5"/>
      <c r="O40" s="8"/>
      <c r="P40" s="9"/>
      <c r="Q40" s="8"/>
      <c r="R40" s="8"/>
      <c r="S40" s="8"/>
      <c r="T40" s="16">
        <v>56.576299999999996</v>
      </c>
    </row>
    <row r="41" spans="1:20" ht="15" outlineLevel="2">
      <c r="A41" s="5" t="s">
        <v>219</v>
      </c>
      <c r="B41" s="19" t="s">
        <v>220</v>
      </c>
      <c r="C41" s="6">
        <v>601774</v>
      </c>
      <c r="D41" s="5" t="s">
        <v>362</v>
      </c>
      <c r="E41" s="5" t="s">
        <v>107</v>
      </c>
      <c r="F41" s="7" t="s">
        <v>116</v>
      </c>
      <c r="G41" s="8">
        <v>1.8194526000000002</v>
      </c>
      <c r="H41" s="9">
        <v>2</v>
      </c>
      <c r="I41" s="8">
        <v>0.96</v>
      </c>
      <c r="J41" s="8"/>
      <c r="K41" s="15"/>
      <c r="L41" s="5"/>
      <c r="M41" s="8"/>
      <c r="N41" s="5"/>
      <c r="O41" s="8"/>
      <c r="P41" s="9"/>
      <c r="Q41" s="8"/>
      <c r="R41" s="8"/>
      <c r="S41" s="8"/>
      <c r="T41" s="16">
        <v>2.7794526</v>
      </c>
    </row>
    <row r="42" spans="1:20" ht="15" outlineLevel="2">
      <c r="A42" s="5" t="s">
        <v>219</v>
      </c>
      <c r="B42" s="19" t="s">
        <v>220</v>
      </c>
      <c r="C42" s="6">
        <v>601774</v>
      </c>
      <c r="D42" s="5" t="s">
        <v>362</v>
      </c>
      <c r="E42" s="5" t="s">
        <v>107</v>
      </c>
      <c r="F42" s="5" t="s">
        <v>110</v>
      </c>
      <c r="G42" s="52"/>
      <c r="H42" s="53"/>
      <c r="I42" s="52"/>
      <c r="J42" s="52">
        <v>180</v>
      </c>
      <c r="K42" s="15"/>
      <c r="L42" s="5"/>
      <c r="M42" s="52"/>
      <c r="N42" s="5"/>
      <c r="O42" s="52"/>
      <c r="P42" s="53"/>
      <c r="Q42" s="52"/>
      <c r="R42" s="52"/>
      <c r="S42" s="52"/>
      <c r="T42" s="16">
        <v>180</v>
      </c>
    </row>
    <row r="43" spans="1:20" ht="15" outlineLevel="2">
      <c r="A43" s="5" t="s">
        <v>219</v>
      </c>
      <c r="B43" s="19" t="s">
        <v>220</v>
      </c>
      <c r="C43" s="6">
        <v>601774</v>
      </c>
      <c r="D43" s="5" t="s">
        <v>362</v>
      </c>
      <c r="E43" s="5" t="s">
        <v>36</v>
      </c>
      <c r="F43" s="5" t="s">
        <v>36</v>
      </c>
      <c r="G43" s="52"/>
      <c r="H43" s="53"/>
      <c r="I43" s="52"/>
      <c r="J43" s="52"/>
      <c r="K43" s="15"/>
      <c r="L43" s="5"/>
      <c r="M43" s="52"/>
      <c r="N43" s="15">
        <v>0.75</v>
      </c>
      <c r="O43" s="52">
        <v>54</v>
      </c>
      <c r="P43" s="53"/>
      <c r="Q43" s="52"/>
      <c r="R43" s="52"/>
      <c r="S43" s="52"/>
      <c r="T43" s="16">
        <v>54</v>
      </c>
    </row>
    <row r="44" spans="1:20" ht="15" outlineLevel="2">
      <c r="A44" s="5" t="s">
        <v>219</v>
      </c>
      <c r="B44" s="19" t="s">
        <v>220</v>
      </c>
      <c r="C44" s="6">
        <v>601774</v>
      </c>
      <c r="D44" s="5" t="s">
        <v>362</v>
      </c>
      <c r="E44" s="5" t="s">
        <v>107</v>
      </c>
      <c r="F44" s="7" t="s">
        <v>154</v>
      </c>
      <c r="G44" s="8">
        <v>109.67</v>
      </c>
      <c r="H44" s="9">
        <v>356</v>
      </c>
      <c r="I44" s="8">
        <v>21.36</v>
      </c>
      <c r="J44" s="8"/>
      <c r="K44" s="15"/>
      <c r="L44" s="5"/>
      <c r="M44" s="8"/>
      <c r="N44" s="5"/>
      <c r="O44" s="8"/>
      <c r="P44" s="9"/>
      <c r="Q44" s="8"/>
      <c r="R44" s="8"/>
      <c r="S44" s="8"/>
      <c r="T44" s="16">
        <v>131.03</v>
      </c>
    </row>
    <row r="45" spans="1:20" s="72" customFormat="1" ht="15.75" outlineLevel="1" collapsed="1">
      <c r="A45" s="69"/>
      <c r="B45" s="70"/>
      <c r="C45" s="73"/>
      <c r="D45" s="70" t="s">
        <v>618</v>
      </c>
      <c r="E45" s="69"/>
      <c r="F45" s="69"/>
      <c r="G45" s="74">
        <f aca="true" t="shared" si="5" ref="G45:T45">SUBTOTAL(9,G37:G44)</f>
        <v>7475.51154980001</v>
      </c>
      <c r="H45" s="75">
        <f t="shared" si="5"/>
        <v>21485</v>
      </c>
      <c r="I45" s="74">
        <f t="shared" si="5"/>
        <v>2131.18</v>
      </c>
      <c r="J45" s="74">
        <f t="shared" si="5"/>
        <v>180</v>
      </c>
      <c r="K45" s="71">
        <f t="shared" si="5"/>
        <v>0</v>
      </c>
      <c r="L45" s="69">
        <f t="shared" si="5"/>
        <v>0</v>
      </c>
      <c r="M45" s="74">
        <f t="shared" si="5"/>
        <v>0</v>
      </c>
      <c r="N45" s="71">
        <f t="shared" si="5"/>
        <v>0.75</v>
      </c>
      <c r="O45" s="74">
        <f t="shared" si="5"/>
        <v>54</v>
      </c>
      <c r="P45" s="75">
        <f t="shared" si="5"/>
        <v>0</v>
      </c>
      <c r="Q45" s="74">
        <f t="shared" si="5"/>
        <v>0</v>
      </c>
      <c r="R45" s="74">
        <f t="shared" si="5"/>
        <v>0</v>
      </c>
      <c r="S45" s="74">
        <f t="shared" si="5"/>
        <v>0</v>
      </c>
      <c r="T45" s="16">
        <f t="shared" si="5"/>
        <v>9840.69154980001</v>
      </c>
    </row>
    <row r="46" spans="1:20" ht="15" outlineLevel="2">
      <c r="A46" s="5" t="s">
        <v>219</v>
      </c>
      <c r="B46" s="19" t="s">
        <v>220</v>
      </c>
      <c r="C46" s="6">
        <v>601775</v>
      </c>
      <c r="D46" s="5" t="s">
        <v>363</v>
      </c>
      <c r="E46" s="5" t="s">
        <v>107</v>
      </c>
      <c r="F46" s="7">
        <v>15</v>
      </c>
      <c r="G46" s="8">
        <v>424.41647300000005</v>
      </c>
      <c r="H46" s="9">
        <v>1181</v>
      </c>
      <c r="I46" s="8">
        <v>118.1</v>
      </c>
      <c r="J46" s="8"/>
      <c r="K46" s="15"/>
      <c r="L46" s="5"/>
      <c r="M46" s="8"/>
      <c r="N46" s="5"/>
      <c r="O46" s="8"/>
      <c r="P46" s="9"/>
      <c r="Q46" s="8"/>
      <c r="R46" s="8"/>
      <c r="S46" s="8"/>
      <c r="T46" s="16">
        <v>542.516473</v>
      </c>
    </row>
    <row r="47" spans="1:20" ht="15" outlineLevel="2">
      <c r="A47" s="5" t="s">
        <v>219</v>
      </c>
      <c r="B47" s="19" t="s">
        <v>220</v>
      </c>
      <c r="C47" s="6">
        <v>601775</v>
      </c>
      <c r="D47" s="5" t="s">
        <v>363</v>
      </c>
      <c r="E47" s="5" t="s">
        <v>107</v>
      </c>
      <c r="F47" s="7" t="s">
        <v>138</v>
      </c>
      <c r="G47" s="8">
        <v>37.499004</v>
      </c>
      <c r="H47" s="9">
        <v>35</v>
      </c>
      <c r="I47" s="8">
        <v>2.1</v>
      </c>
      <c r="J47" s="8"/>
      <c r="K47" s="15"/>
      <c r="L47" s="5"/>
      <c r="M47" s="8"/>
      <c r="N47" s="5"/>
      <c r="O47" s="8"/>
      <c r="P47" s="9"/>
      <c r="Q47" s="8"/>
      <c r="R47" s="8"/>
      <c r="S47" s="8"/>
      <c r="T47" s="16">
        <v>39.599004</v>
      </c>
    </row>
    <row r="48" spans="1:20" ht="15" outlineLevel="2">
      <c r="A48" s="5" t="s">
        <v>219</v>
      </c>
      <c r="B48" s="19" t="s">
        <v>220</v>
      </c>
      <c r="C48" s="6">
        <v>601775</v>
      </c>
      <c r="D48" s="5" t="s">
        <v>363</v>
      </c>
      <c r="E48" s="5" t="s">
        <v>107</v>
      </c>
      <c r="F48" s="7" t="s">
        <v>139</v>
      </c>
      <c r="G48" s="8">
        <v>1733.0211499999998</v>
      </c>
      <c r="H48" s="9">
        <v>2502</v>
      </c>
      <c r="I48" s="8">
        <v>150.12</v>
      </c>
      <c r="J48" s="8"/>
      <c r="K48" s="15"/>
      <c r="L48" s="5"/>
      <c r="M48" s="8"/>
      <c r="N48" s="5"/>
      <c r="O48" s="8"/>
      <c r="P48" s="9"/>
      <c r="Q48" s="8"/>
      <c r="R48" s="8"/>
      <c r="S48" s="8"/>
      <c r="T48" s="16">
        <v>1883.14115</v>
      </c>
    </row>
    <row r="49" spans="1:20" ht="15" outlineLevel="2">
      <c r="A49" s="5" t="s">
        <v>219</v>
      </c>
      <c r="B49" s="19" t="s">
        <v>220</v>
      </c>
      <c r="C49" s="6">
        <v>601775</v>
      </c>
      <c r="D49" s="5" t="s">
        <v>363</v>
      </c>
      <c r="E49" s="5" t="s">
        <v>107</v>
      </c>
      <c r="F49" s="7" t="s">
        <v>116</v>
      </c>
      <c r="G49" s="8">
        <v>8.715516599999999</v>
      </c>
      <c r="H49" s="9">
        <v>18</v>
      </c>
      <c r="I49" s="8">
        <v>8.64</v>
      </c>
      <c r="J49" s="8"/>
      <c r="K49" s="15"/>
      <c r="L49" s="5"/>
      <c r="M49" s="8"/>
      <c r="N49" s="5"/>
      <c r="O49" s="8"/>
      <c r="P49" s="9"/>
      <c r="Q49" s="8"/>
      <c r="R49" s="8"/>
      <c r="S49" s="8"/>
      <c r="T49" s="16">
        <v>17.3555166</v>
      </c>
    </row>
    <row r="50" spans="1:20" ht="15" outlineLevel="2">
      <c r="A50" s="5" t="s">
        <v>219</v>
      </c>
      <c r="B50" s="19" t="s">
        <v>220</v>
      </c>
      <c r="C50" s="6">
        <v>601775</v>
      </c>
      <c r="D50" s="5" t="s">
        <v>363</v>
      </c>
      <c r="E50" s="5" t="s">
        <v>107</v>
      </c>
      <c r="F50" s="5" t="s">
        <v>110</v>
      </c>
      <c r="G50" s="52"/>
      <c r="H50" s="53"/>
      <c r="I50" s="52"/>
      <c r="J50" s="52">
        <v>180</v>
      </c>
      <c r="K50" s="15"/>
      <c r="L50" s="5"/>
      <c r="M50" s="52"/>
      <c r="N50" s="5"/>
      <c r="O50" s="52"/>
      <c r="P50" s="53"/>
      <c r="Q50" s="52"/>
      <c r="R50" s="52"/>
      <c r="S50" s="52"/>
      <c r="T50" s="16">
        <v>180</v>
      </c>
    </row>
    <row r="51" spans="1:20" ht="15" outlineLevel="2">
      <c r="A51" s="5" t="s">
        <v>219</v>
      </c>
      <c r="B51" s="19" t="s">
        <v>220</v>
      </c>
      <c r="C51" s="6">
        <v>601775</v>
      </c>
      <c r="D51" s="5" t="s">
        <v>363</v>
      </c>
      <c r="E51" s="5" t="s">
        <v>107</v>
      </c>
      <c r="F51" s="7" t="s">
        <v>143</v>
      </c>
      <c r="G51" s="10">
        <v>0.98</v>
      </c>
      <c r="H51" s="11">
        <v>1</v>
      </c>
      <c r="I51" s="10">
        <v>0.06</v>
      </c>
      <c r="J51" s="8"/>
      <c r="K51" s="15"/>
      <c r="L51" s="5"/>
      <c r="M51" s="10"/>
      <c r="N51" s="5"/>
      <c r="O51" s="10"/>
      <c r="P51" s="11"/>
      <c r="Q51" s="10"/>
      <c r="R51" s="10"/>
      <c r="S51" s="10"/>
      <c r="T51" s="16">
        <v>1.04</v>
      </c>
    </row>
    <row r="52" spans="1:20" s="72" customFormat="1" ht="15.75" outlineLevel="1" collapsed="1">
      <c r="A52" s="69"/>
      <c r="B52" s="70"/>
      <c r="C52" s="73"/>
      <c r="D52" s="70" t="s">
        <v>619</v>
      </c>
      <c r="E52" s="69"/>
      <c r="F52" s="69"/>
      <c r="G52" s="74">
        <f aca="true" t="shared" si="6" ref="G52:T52">SUBTOTAL(9,G46:G51)</f>
        <v>2204.6321436</v>
      </c>
      <c r="H52" s="75">
        <f t="shared" si="6"/>
        <v>3737</v>
      </c>
      <c r="I52" s="74">
        <f t="shared" si="6"/>
        <v>279.02</v>
      </c>
      <c r="J52" s="74">
        <f t="shared" si="6"/>
        <v>180</v>
      </c>
      <c r="K52" s="71">
        <f t="shared" si="6"/>
        <v>0</v>
      </c>
      <c r="L52" s="69">
        <f t="shared" si="6"/>
        <v>0</v>
      </c>
      <c r="M52" s="74">
        <f t="shared" si="6"/>
        <v>0</v>
      </c>
      <c r="N52" s="71">
        <f t="shared" si="6"/>
        <v>0</v>
      </c>
      <c r="O52" s="74">
        <f t="shared" si="6"/>
        <v>0</v>
      </c>
      <c r="P52" s="75">
        <f t="shared" si="6"/>
        <v>0</v>
      </c>
      <c r="Q52" s="74">
        <f t="shared" si="6"/>
        <v>0</v>
      </c>
      <c r="R52" s="74">
        <f t="shared" si="6"/>
        <v>0</v>
      </c>
      <c r="S52" s="74">
        <f t="shared" si="6"/>
        <v>0</v>
      </c>
      <c r="T52" s="16">
        <f t="shared" si="6"/>
        <v>2663.6521436</v>
      </c>
    </row>
    <row r="53" spans="1:20" ht="15" outlineLevel="2">
      <c r="A53" s="12" t="s">
        <v>219</v>
      </c>
      <c r="B53" s="20" t="s">
        <v>220</v>
      </c>
      <c r="C53" s="12">
        <v>601380</v>
      </c>
      <c r="D53" s="12" t="s">
        <v>14</v>
      </c>
      <c r="E53" s="12" t="s">
        <v>111</v>
      </c>
      <c r="F53" s="12" t="s">
        <v>111</v>
      </c>
      <c r="G53" s="54"/>
      <c r="H53" s="55"/>
      <c r="I53" s="54"/>
      <c r="J53" s="54"/>
      <c r="K53" s="14">
        <v>1</v>
      </c>
      <c r="L53" s="13">
        <v>0.25</v>
      </c>
      <c r="M53" s="54">
        <v>783.75</v>
      </c>
      <c r="N53" s="56"/>
      <c r="O53" s="54"/>
      <c r="P53" s="55"/>
      <c r="Q53" s="54"/>
      <c r="R53" s="54"/>
      <c r="S53" s="54"/>
      <c r="T53" s="16">
        <v>783.75</v>
      </c>
    </row>
    <row r="54" spans="1:20" s="72" customFormat="1" ht="15.75" outlineLevel="1" collapsed="1">
      <c r="A54" s="69"/>
      <c r="B54" s="70"/>
      <c r="C54" s="73"/>
      <c r="D54" s="70" t="s">
        <v>620</v>
      </c>
      <c r="E54" s="69"/>
      <c r="F54" s="69"/>
      <c r="G54" s="74">
        <f aca="true" t="shared" si="7" ref="G54:T54">SUBTOTAL(9,G53:G53)</f>
        <v>0</v>
      </c>
      <c r="H54" s="75">
        <f t="shared" si="7"/>
        <v>0</v>
      </c>
      <c r="I54" s="74">
        <f t="shared" si="7"/>
        <v>0</v>
      </c>
      <c r="J54" s="74">
        <f t="shared" si="7"/>
        <v>0</v>
      </c>
      <c r="K54" s="71">
        <f t="shared" si="7"/>
        <v>1</v>
      </c>
      <c r="L54" s="69">
        <f t="shared" si="7"/>
        <v>0.25</v>
      </c>
      <c r="M54" s="74">
        <f t="shared" si="7"/>
        <v>783.75</v>
      </c>
      <c r="N54" s="71">
        <f t="shared" si="7"/>
        <v>0</v>
      </c>
      <c r="O54" s="74">
        <f t="shared" si="7"/>
        <v>0</v>
      </c>
      <c r="P54" s="75">
        <f t="shared" si="7"/>
        <v>0</v>
      </c>
      <c r="Q54" s="74">
        <f t="shared" si="7"/>
        <v>0</v>
      </c>
      <c r="R54" s="74">
        <f t="shared" si="7"/>
        <v>0</v>
      </c>
      <c r="S54" s="74">
        <f t="shared" si="7"/>
        <v>0</v>
      </c>
      <c r="T54" s="16">
        <f t="shared" si="7"/>
        <v>783.75</v>
      </c>
    </row>
    <row r="55" spans="1:20" ht="15" outlineLevel="2">
      <c r="A55" s="5" t="s">
        <v>219</v>
      </c>
      <c r="B55" s="19" t="s">
        <v>220</v>
      </c>
      <c r="C55" s="6">
        <v>601690</v>
      </c>
      <c r="D55" s="5" t="s">
        <v>364</v>
      </c>
      <c r="E55" s="5" t="s">
        <v>107</v>
      </c>
      <c r="F55" s="7">
        <v>15</v>
      </c>
      <c r="G55" s="8">
        <v>3035.947656</v>
      </c>
      <c r="H55" s="9">
        <v>8600</v>
      </c>
      <c r="I55" s="8">
        <v>860</v>
      </c>
      <c r="J55" s="8"/>
      <c r="K55" s="15"/>
      <c r="L55" s="5"/>
      <c r="M55" s="8"/>
      <c r="N55" s="5"/>
      <c r="O55" s="8"/>
      <c r="P55" s="9"/>
      <c r="Q55" s="8"/>
      <c r="R55" s="8"/>
      <c r="S55" s="8"/>
      <c r="T55" s="16">
        <v>3895.947656</v>
      </c>
    </row>
    <row r="56" spans="1:20" ht="15" outlineLevel="2">
      <c r="A56" s="5" t="s">
        <v>219</v>
      </c>
      <c r="B56" s="19" t="s">
        <v>220</v>
      </c>
      <c r="C56" s="6">
        <v>601690</v>
      </c>
      <c r="D56" s="5" t="s">
        <v>364</v>
      </c>
      <c r="E56" s="5" t="s">
        <v>107</v>
      </c>
      <c r="F56" s="7" t="s">
        <v>137</v>
      </c>
      <c r="G56" s="8">
        <v>15.817407500000002</v>
      </c>
      <c r="H56" s="9">
        <v>8</v>
      </c>
      <c r="I56" s="8">
        <v>0.48</v>
      </c>
      <c r="J56" s="8"/>
      <c r="K56" s="15"/>
      <c r="L56" s="5"/>
      <c r="M56" s="8"/>
      <c r="N56" s="5"/>
      <c r="O56" s="8"/>
      <c r="P56" s="9"/>
      <c r="Q56" s="8"/>
      <c r="R56" s="8"/>
      <c r="S56" s="8"/>
      <c r="T56" s="16">
        <v>16.297407500000002</v>
      </c>
    </row>
    <row r="57" spans="1:20" ht="15" outlineLevel="2">
      <c r="A57" s="5" t="s">
        <v>219</v>
      </c>
      <c r="B57" s="19" t="s">
        <v>220</v>
      </c>
      <c r="C57" s="6">
        <v>601690</v>
      </c>
      <c r="D57" s="5" t="s">
        <v>364</v>
      </c>
      <c r="E57" s="5" t="s">
        <v>107</v>
      </c>
      <c r="F57" s="7" t="s">
        <v>138</v>
      </c>
      <c r="G57" s="8">
        <v>224.30634000000003</v>
      </c>
      <c r="H57" s="9">
        <v>107</v>
      </c>
      <c r="I57" s="8">
        <v>6.42</v>
      </c>
      <c r="J57" s="8"/>
      <c r="K57" s="15"/>
      <c r="L57" s="5"/>
      <c r="M57" s="8"/>
      <c r="N57" s="5"/>
      <c r="O57" s="8"/>
      <c r="P57" s="9"/>
      <c r="Q57" s="8"/>
      <c r="R57" s="8"/>
      <c r="S57" s="8"/>
      <c r="T57" s="16">
        <v>230.72634000000002</v>
      </c>
    </row>
    <row r="58" spans="1:20" ht="15" outlineLevel="2">
      <c r="A58" s="5" t="s">
        <v>219</v>
      </c>
      <c r="B58" s="19" t="s">
        <v>220</v>
      </c>
      <c r="C58" s="6">
        <v>601690</v>
      </c>
      <c r="D58" s="5" t="s">
        <v>364</v>
      </c>
      <c r="E58" s="5" t="s">
        <v>107</v>
      </c>
      <c r="F58" s="7" t="s">
        <v>139</v>
      </c>
      <c r="G58" s="8">
        <v>985.7984499999999</v>
      </c>
      <c r="H58" s="9">
        <v>588</v>
      </c>
      <c r="I58" s="8">
        <v>35.28</v>
      </c>
      <c r="J58" s="8"/>
      <c r="K58" s="15"/>
      <c r="L58" s="5"/>
      <c r="M58" s="8"/>
      <c r="N58" s="5"/>
      <c r="O58" s="8"/>
      <c r="P58" s="9"/>
      <c r="Q58" s="8"/>
      <c r="R58" s="8"/>
      <c r="S58" s="8"/>
      <c r="T58" s="16">
        <v>1021.0784499999999</v>
      </c>
    </row>
    <row r="59" spans="1:20" ht="15" outlineLevel="2">
      <c r="A59" s="5" t="s">
        <v>219</v>
      </c>
      <c r="B59" s="19" t="s">
        <v>220</v>
      </c>
      <c r="C59" s="6">
        <v>601690</v>
      </c>
      <c r="D59" s="5" t="s">
        <v>364</v>
      </c>
      <c r="E59" s="5" t="s">
        <v>107</v>
      </c>
      <c r="F59" s="7" t="s">
        <v>116</v>
      </c>
      <c r="G59" s="8">
        <v>32.294514</v>
      </c>
      <c r="H59" s="9">
        <v>43</v>
      </c>
      <c r="I59" s="8">
        <v>20.64</v>
      </c>
      <c r="J59" s="8"/>
      <c r="K59" s="15"/>
      <c r="L59" s="5"/>
      <c r="M59" s="8"/>
      <c r="N59" s="5"/>
      <c r="O59" s="8"/>
      <c r="P59" s="9"/>
      <c r="Q59" s="8"/>
      <c r="R59" s="8"/>
      <c r="S59" s="8"/>
      <c r="T59" s="16">
        <v>52.934514</v>
      </c>
    </row>
    <row r="60" spans="1:20" ht="15" outlineLevel="2">
      <c r="A60" s="5" t="s">
        <v>219</v>
      </c>
      <c r="B60" s="19" t="s">
        <v>220</v>
      </c>
      <c r="C60" s="6">
        <v>601690</v>
      </c>
      <c r="D60" s="5" t="s">
        <v>364</v>
      </c>
      <c r="E60" s="5" t="s">
        <v>107</v>
      </c>
      <c r="F60" s="5" t="s">
        <v>110</v>
      </c>
      <c r="G60" s="52"/>
      <c r="H60" s="53"/>
      <c r="I60" s="52"/>
      <c r="J60" s="52">
        <v>180</v>
      </c>
      <c r="K60" s="15"/>
      <c r="L60" s="5"/>
      <c r="M60" s="52"/>
      <c r="N60" s="5"/>
      <c r="O60" s="52"/>
      <c r="P60" s="53"/>
      <c r="Q60" s="52"/>
      <c r="R60" s="52"/>
      <c r="S60" s="52"/>
      <c r="T60" s="16">
        <v>180</v>
      </c>
    </row>
    <row r="61" spans="1:20" ht="15" outlineLevel="2">
      <c r="A61" s="12" t="s">
        <v>219</v>
      </c>
      <c r="B61" s="20" t="s">
        <v>220</v>
      </c>
      <c r="C61" s="12">
        <v>601690</v>
      </c>
      <c r="D61" s="12" t="s">
        <v>364</v>
      </c>
      <c r="E61" s="12" t="s">
        <v>111</v>
      </c>
      <c r="F61" s="12" t="s">
        <v>111</v>
      </c>
      <c r="G61" s="54"/>
      <c r="H61" s="55"/>
      <c r="I61" s="54"/>
      <c r="J61" s="54"/>
      <c r="K61" s="14">
        <v>1</v>
      </c>
      <c r="L61" s="13">
        <v>0.25</v>
      </c>
      <c r="M61" s="54">
        <v>783.75</v>
      </c>
      <c r="N61" s="56"/>
      <c r="O61" s="54"/>
      <c r="P61" s="55"/>
      <c r="Q61" s="54"/>
      <c r="R61" s="54"/>
      <c r="S61" s="54"/>
      <c r="T61" s="16">
        <v>783.75</v>
      </c>
    </row>
    <row r="62" spans="1:20" s="72" customFormat="1" ht="15.75" outlineLevel="1" collapsed="1">
      <c r="A62" s="69"/>
      <c r="B62" s="70"/>
      <c r="C62" s="73"/>
      <c r="D62" s="70" t="s">
        <v>621</v>
      </c>
      <c r="E62" s="69"/>
      <c r="F62" s="69"/>
      <c r="G62" s="74">
        <f aca="true" t="shared" si="8" ref="G62:T62">SUBTOTAL(9,G55:G61)</f>
        <v>4294.1643675000005</v>
      </c>
      <c r="H62" s="75">
        <f t="shared" si="8"/>
        <v>9346</v>
      </c>
      <c r="I62" s="74">
        <f t="shared" si="8"/>
        <v>922.8199999999999</v>
      </c>
      <c r="J62" s="74">
        <f t="shared" si="8"/>
        <v>180</v>
      </c>
      <c r="K62" s="71">
        <f t="shared" si="8"/>
        <v>1</v>
      </c>
      <c r="L62" s="69">
        <f t="shared" si="8"/>
        <v>0.25</v>
      </c>
      <c r="M62" s="74">
        <f t="shared" si="8"/>
        <v>783.75</v>
      </c>
      <c r="N62" s="71">
        <f t="shared" si="8"/>
        <v>0</v>
      </c>
      <c r="O62" s="74">
        <f t="shared" si="8"/>
        <v>0</v>
      </c>
      <c r="P62" s="75">
        <f t="shared" si="8"/>
        <v>0</v>
      </c>
      <c r="Q62" s="74">
        <f t="shared" si="8"/>
        <v>0</v>
      </c>
      <c r="R62" s="74">
        <f t="shared" si="8"/>
        <v>0</v>
      </c>
      <c r="S62" s="74">
        <f t="shared" si="8"/>
        <v>0</v>
      </c>
      <c r="T62" s="16">
        <f t="shared" si="8"/>
        <v>6180.734367499999</v>
      </c>
    </row>
    <row r="63" spans="1:20" ht="15" outlineLevel="2">
      <c r="A63" s="5" t="s">
        <v>219</v>
      </c>
      <c r="B63" s="19" t="s">
        <v>225</v>
      </c>
      <c r="C63" s="6">
        <v>601410</v>
      </c>
      <c r="D63" s="5" t="s">
        <v>365</v>
      </c>
      <c r="E63" s="5" t="s">
        <v>107</v>
      </c>
      <c r="F63" s="7">
        <v>15</v>
      </c>
      <c r="G63" s="8">
        <v>92.72835200000016</v>
      </c>
      <c r="H63" s="9">
        <v>262</v>
      </c>
      <c r="I63" s="8">
        <v>26.2</v>
      </c>
      <c r="J63" s="8"/>
      <c r="K63" s="15"/>
      <c r="L63" s="5"/>
      <c r="M63" s="8"/>
      <c r="N63" s="5"/>
      <c r="O63" s="8"/>
      <c r="P63" s="9"/>
      <c r="Q63" s="8"/>
      <c r="R63" s="8"/>
      <c r="S63" s="8"/>
      <c r="T63" s="16">
        <v>118.92835200000016</v>
      </c>
    </row>
    <row r="64" spans="1:20" ht="15" outlineLevel="2">
      <c r="A64" s="5" t="s">
        <v>219</v>
      </c>
      <c r="B64" s="19" t="s">
        <v>225</v>
      </c>
      <c r="C64" s="6">
        <v>601410</v>
      </c>
      <c r="D64" s="5" t="s">
        <v>365</v>
      </c>
      <c r="E64" s="5" t="s">
        <v>107</v>
      </c>
      <c r="F64" s="7" t="s">
        <v>137</v>
      </c>
      <c r="G64" s="8">
        <v>81.18915550000001</v>
      </c>
      <c r="H64" s="9">
        <v>31</v>
      </c>
      <c r="I64" s="8">
        <v>1.86</v>
      </c>
      <c r="J64" s="8"/>
      <c r="K64" s="15"/>
      <c r="L64" s="5"/>
      <c r="M64" s="8"/>
      <c r="N64" s="5"/>
      <c r="O64" s="8"/>
      <c r="P64" s="9"/>
      <c r="Q64" s="8"/>
      <c r="R64" s="8"/>
      <c r="S64" s="8"/>
      <c r="T64" s="16">
        <v>83.04915550000001</v>
      </c>
    </row>
    <row r="65" spans="1:20" ht="15" outlineLevel="2">
      <c r="A65" s="5" t="s">
        <v>219</v>
      </c>
      <c r="B65" s="19" t="s">
        <v>225</v>
      </c>
      <c r="C65" s="6">
        <v>601410</v>
      </c>
      <c r="D65" s="5" t="s">
        <v>365</v>
      </c>
      <c r="E65" s="5" t="s">
        <v>107</v>
      </c>
      <c r="F65" s="7" t="s">
        <v>138</v>
      </c>
      <c r="G65" s="8">
        <v>61.64884800000001</v>
      </c>
      <c r="H65" s="9">
        <v>37</v>
      </c>
      <c r="I65" s="8">
        <v>2.22</v>
      </c>
      <c r="J65" s="8"/>
      <c r="K65" s="15"/>
      <c r="L65" s="5"/>
      <c r="M65" s="8"/>
      <c r="N65" s="5"/>
      <c r="O65" s="8"/>
      <c r="P65" s="9"/>
      <c r="Q65" s="8"/>
      <c r="R65" s="8"/>
      <c r="S65" s="8"/>
      <c r="T65" s="16">
        <v>63.86884800000001</v>
      </c>
    </row>
    <row r="66" spans="1:20" ht="15" outlineLevel="2">
      <c r="A66" s="5" t="s">
        <v>219</v>
      </c>
      <c r="B66" s="19" t="s">
        <v>225</v>
      </c>
      <c r="C66" s="6">
        <v>601410</v>
      </c>
      <c r="D66" s="5" t="s">
        <v>365</v>
      </c>
      <c r="E66" s="5" t="s">
        <v>107</v>
      </c>
      <c r="F66" s="7" t="s">
        <v>139</v>
      </c>
      <c r="G66" s="8">
        <v>15.03215</v>
      </c>
      <c r="H66" s="9">
        <v>29</v>
      </c>
      <c r="I66" s="8">
        <v>1.74</v>
      </c>
      <c r="J66" s="8"/>
      <c r="K66" s="15"/>
      <c r="L66" s="5"/>
      <c r="M66" s="8"/>
      <c r="N66" s="5"/>
      <c r="O66" s="8"/>
      <c r="P66" s="9"/>
      <c r="Q66" s="8"/>
      <c r="R66" s="8"/>
      <c r="S66" s="8"/>
      <c r="T66" s="16">
        <v>16.77215</v>
      </c>
    </row>
    <row r="67" spans="1:20" ht="15" outlineLevel="2">
      <c r="A67" s="5" t="s">
        <v>219</v>
      </c>
      <c r="B67" s="19" t="s">
        <v>225</v>
      </c>
      <c r="C67" s="6">
        <v>601410</v>
      </c>
      <c r="D67" s="5" t="s">
        <v>365</v>
      </c>
      <c r="E67" s="5" t="s">
        <v>107</v>
      </c>
      <c r="F67" s="5" t="s">
        <v>110</v>
      </c>
      <c r="G67" s="52"/>
      <c r="H67" s="53"/>
      <c r="I67" s="52"/>
      <c r="J67" s="52">
        <v>180</v>
      </c>
      <c r="K67" s="15"/>
      <c r="L67" s="5"/>
      <c r="M67" s="52"/>
      <c r="N67" s="5"/>
      <c r="O67" s="52"/>
      <c r="P67" s="53"/>
      <c r="Q67" s="52"/>
      <c r="R67" s="52"/>
      <c r="S67" s="52"/>
      <c r="T67" s="16">
        <v>180</v>
      </c>
    </row>
    <row r="68" spans="1:20" ht="15" outlineLevel="2">
      <c r="A68" s="5" t="s">
        <v>219</v>
      </c>
      <c r="B68" s="19" t="s">
        <v>225</v>
      </c>
      <c r="C68" s="6">
        <v>601410</v>
      </c>
      <c r="D68" s="5" t="s">
        <v>365</v>
      </c>
      <c r="E68" s="5" t="s">
        <v>36</v>
      </c>
      <c r="F68" s="5" t="s">
        <v>36</v>
      </c>
      <c r="G68" s="52"/>
      <c r="H68" s="53"/>
      <c r="I68" s="52"/>
      <c r="J68" s="52"/>
      <c r="K68" s="15"/>
      <c r="L68" s="5"/>
      <c r="M68" s="52"/>
      <c r="N68" s="15">
        <v>1.25</v>
      </c>
      <c r="O68" s="52">
        <v>90</v>
      </c>
      <c r="P68" s="53"/>
      <c r="Q68" s="52"/>
      <c r="R68" s="52"/>
      <c r="S68" s="52"/>
      <c r="T68" s="16">
        <v>90</v>
      </c>
    </row>
    <row r="69" spans="1:20" ht="15" outlineLevel="2">
      <c r="A69" s="12" t="s">
        <v>219</v>
      </c>
      <c r="B69" s="20" t="s">
        <v>225</v>
      </c>
      <c r="C69" s="12">
        <v>601410</v>
      </c>
      <c r="D69" s="12" t="s">
        <v>365</v>
      </c>
      <c r="E69" s="12" t="s">
        <v>111</v>
      </c>
      <c r="F69" s="12" t="s">
        <v>111</v>
      </c>
      <c r="G69" s="54"/>
      <c r="H69" s="55"/>
      <c r="I69" s="54"/>
      <c r="J69" s="54"/>
      <c r="K69" s="14">
        <v>2</v>
      </c>
      <c r="L69" s="13">
        <v>1</v>
      </c>
      <c r="M69" s="54">
        <v>6270</v>
      </c>
      <c r="N69" s="56"/>
      <c r="O69" s="54"/>
      <c r="P69" s="55"/>
      <c r="Q69" s="54"/>
      <c r="R69" s="54"/>
      <c r="S69" s="54"/>
      <c r="T69" s="16">
        <v>6270</v>
      </c>
    </row>
    <row r="70" spans="1:20" ht="15" outlineLevel="2">
      <c r="A70" s="5" t="s">
        <v>219</v>
      </c>
      <c r="B70" s="19" t="s">
        <v>225</v>
      </c>
      <c r="C70" s="6">
        <v>601410</v>
      </c>
      <c r="D70" s="5" t="s">
        <v>365</v>
      </c>
      <c r="E70" s="5" t="s">
        <v>133</v>
      </c>
      <c r="F70" s="5" t="s">
        <v>133</v>
      </c>
      <c r="G70" s="52"/>
      <c r="H70" s="53"/>
      <c r="I70" s="52"/>
      <c r="J70" s="52"/>
      <c r="K70" s="15"/>
      <c r="L70" s="5"/>
      <c r="M70" s="52"/>
      <c r="N70" s="5"/>
      <c r="O70" s="52"/>
      <c r="P70" s="53"/>
      <c r="Q70" s="52"/>
      <c r="R70" s="52"/>
      <c r="S70" s="52">
        <v>156.86</v>
      </c>
      <c r="T70" s="16">
        <v>156.86</v>
      </c>
    </row>
    <row r="71" spans="1:20" s="72" customFormat="1" ht="15.75" outlineLevel="1" collapsed="1">
      <c r="A71" s="69"/>
      <c r="B71" s="70"/>
      <c r="C71" s="73"/>
      <c r="D71" s="70" t="s">
        <v>622</v>
      </c>
      <c r="E71" s="69"/>
      <c r="F71" s="69"/>
      <c r="G71" s="74">
        <f aca="true" t="shared" si="9" ref="G71:T71">SUBTOTAL(9,G63:G70)</f>
        <v>250.5985055000002</v>
      </c>
      <c r="H71" s="75">
        <f t="shared" si="9"/>
        <v>359</v>
      </c>
      <c r="I71" s="74">
        <f t="shared" si="9"/>
        <v>32.019999999999996</v>
      </c>
      <c r="J71" s="74">
        <f t="shared" si="9"/>
        <v>180</v>
      </c>
      <c r="K71" s="71">
        <f t="shared" si="9"/>
        <v>2</v>
      </c>
      <c r="L71" s="69">
        <f t="shared" si="9"/>
        <v>1</v>
      </c>
      <c r="M71" s="74">
        <f t="shared" si="9"/>
        <v>6270</v>
      </c>
      <c r="N71" s="71">
        <f t="shared" si="9"/>
        <v>1.25</v>
      </c>
      <c r="O71" s="74">
        <f t="shared" si="9"/>
        <v>90</v>
      </c>
      <c r="P71" s="75">
        <f t="shared" si="9"/>
        <v>0</v>
      </c>
      <c r="Q71" s="74">
        <f t="shared" si="9"/>
        <v>0</v>
      </c>
      <c r="R71" s="74">
        <f t="shared" si="9"/>
        <v>0</v>
      </c>
      <c r="S71" s="74">
        <f t="shared" si="9"/>
        <v>156.86</v>
      </c>
      <c r="T71" s="16">
        <f t="shared" si="9"/>
        <v>6979.4785055</v>
      </c>
    </row>
    <row r="72" spans="1:20" ht="15" outlineLevel="2">
      <c r="A72" s="5" t="s">
        <v>219</v>
      </c>
      <c r="B72" s="19" t="s">
        <v>225</v>
      </c>
      <c r="C72" s="6">
        <v>601422</v>
      </c>
      <c r="D72" s="5" t="s">
        <v>770</v>
      </c>
      <c r="E72" s="5" t="s">
        <v>107</v>
      </c>
      <c r="F72" s="7">
        <v>15</v>
      </c>
      <c r="G72" s="8">
        <v>72.81975600000008</v>
      </c>
      <c r="H72" s="9">
        <v>203</v>
      </c>
      <c r="I72" s="8">
        <v>20.3</v>
      </c>
      <c r="J72" s="8"/>
      <c r="K72" s="15"/>
      <c r="L72" s="5"/>
      <c r="M72" s="8"/>
      <c r="N72" s="5"/>
      <c r="O72" s="8"/>
      <c r="P72" s="9"/>
      <c r="Q72" s="8"/>
      <c r="R72" s="8"/>
      <c r="S72" s="8"/>
      <c r="T72" s="16">
        <v>93.11975600000008</v>
      </c>
    </row>
    <row r="73" spans="1:20" ht="15" outlineLevel="2">
      <c r="A73" s="5" t="s">
        <v>219</v>
      </c>
      <c r="B73" s="19" t="s">
        <v>225</v>
      </c>
      <c r="C73" s="6">
        <v>601422</v>
      </c>
      <c r="D73" s="5" t="s">
        <v>770</v>
      </c>
      <c r="E73" s="5" t="s">
        <v>107</v>
      </c>
      <c r="F73" s="7" t="s">
        <v>139</v>
      </c>
      <c r="G73" s="8">
        <v>11.093949999999998</v>
      </c>
      <c r="H73" s="9">
        <v>25</v>
      </c>
      <c r="I73" s="8">
        <v>1.5</v>
      </c>
      <c r="J73" s="8"/>
      <c r="K73" s="15"/>
      <c r="L73" s="5"/>
      <c r="M73" s="8"/>
      <c r="N73" s="5"/>
      <c r="O73" s="8"/>
      <c r="P73" s="9"/>
      <c r="Q73" s="8"/>
      <c r="R73" s="8"/>
      <c r="S73" s="8"/>
      <c r="T73" s="16">
        <v>12.593949999999998</v>
      </c>
    </row>
    <row r="74" spans="1:20" s="72" customFormat="1" ht="15.75" outlineLevel="1" collapsed="1">
      <c r="A74" s="69"/>
      <c r="B74" s="70"/>
      <c r="C74" s="73"/>
      <c r="D74" s="70" t="s">
        <v>784</v>
      </c>
      <c r="E74" s="69"/>
      <c r="F74" s="69"/>
      <c r="G74" s="74">
        <f aca="true" t="shared" si="10" ref="G74:T74">SUBTOTAL(9,G72:G73)</f>
        <v>83.91370600000008</v>
      </c>
      <c r="H74" s="75">
        <f t="shared" si="10"/>
        <v>228</v>
      </c>
      <c r="I74" s="74">
        <f t="shared" si="10"/>
        <v>21.8</v>
      </c>
      <c r="J74" s="74">
        <f t="shared" si="10"/>
        <v>0</v>
      </c>
      <c r="K74" s="71">
        <f t="shared" si="10"/>
        <v>0</v>
      </c>
      <c r="L74" s="69">
        <f t="shared" si="10"/>
        <v>0</v>
      </c>
      <c r="M74" s="74">
        <f t="shared" si="10"/>
        <v>0</v>
      </c>
      <c r="N74" s="71">
        <f t="shared" si="10"/>
        <v>0</v>
      </c>
      <c r="O74" s="74">
        <f t="shared" si="10"/>
        <v>0</v>
      </c>
      <c r="P74" s="75">
        <f t="shared" si="10"/>
        <v>0</v>
      </c>
      <c r="Q74" s="74">
        <f t="shared" si="10"/>
        <v>0</v>
      </c>
      <c r="R74" s="74">
        <f t="shared" si="10"/>
        <v>0</v>
      </c>
      <c r="S74" s="74">
        <f t="shared" si="10"/>
        <v>0</v>
      </c>
      <c r="T74" s="16">
        <f t="shared" si="10"/>
        <v>105.71370600000007</v>
      </c>
    </row>
    <row r="75" spans="1:20" ht="15" outlineLevel="2">
      <c r="A75" s="5" t="s">
        <v>219</v>
      </c>
      <c r="B75" s="19" t="s">
        <v>225</v>
      </c>
      <c r="C75" s="6">
        <v>601422</v>
      </c>
      <c r="D75" s="5" t="s">
        <v>366</v>
      </c>
      <c r="E75" s="5" t="s">
        <v>107</v>
      </c>
      <c r="F75" s="7">
        <v>15</v>
      </c>
      <c r="G75" s="8">
        <v>3.4536370000000005</v>
      </c>
      <c r="H75" s="9">
        <v>10</v>
      </c>
      <c r="I75" s="8">
        <v>1</v>
      </c>
      <c r="J75" s="8"/>
      <c r="K75" s="15"/>
      <c r="L75" s="5"/>
      <c r="M75" s="8"/>
      <c r="N75" s="5"/>
      <c r="O75" s="8"/>
      <c r="P75" s="9"/>
      <c r="Q75" s="8"/>
      <c r="R75" s="8"/>
      <c r="S75" s="8"/>
      <c r="T75" s="16">
        <v>4.4536370000000005</v>
      </c>
    </row>
    <row r="76" spans="1:20" ht="15" outlineLevel="2">
      <c r="A76" s="5" t="s">
        <v>219</v>
      </c>
      <c r="B76" s="19" t="s">
        <v>225</v>
      </c>
      <c r="C76" s="6">
        <v>601422</v>
      </c>
      <c r="D76" s="5" t="s">
        <v>366</v>
      </c>
      <c r="E76" s="5" t="s">
        <v>107</v>
      </c>
      <c r="F76" s="7" t="s">
        <v>137</v>
      </c>
      <c r="G76" s="8">
        <v>9.253441</v>
      </c>
      <c r="H76" s="9">
        <v>2</v>
      </c>
      <c r="I76" s="8">
        <v>0.12</v>
      </c>
      <c r="J76" s="8"/>
      <c r="K76" s="15"/>
      <c r="L76" s="5"/>
      <c r="M76" s="8"/>
      <c r="N76" s="5"/>
      <c r="O76" s="8"/>
      <c r="P76" s="9"/>
      <c r="Q76" s="8"/>
      <c r="R76" s="8"/>
      <c r="S76" s="8"/>
      <c r="T76" s="16">
        <v>9.373441</v>
      </c>
    </row>
    <row r="77" spans="1:20" ht="15" outlineLevel="2">
      <c r="A77" s="5" t="s">
        <v>219</v>
      </c>
      <c r="B77" s="19" t="s">
        <v>225</v>
      </c>
      <c r="C77" s="6">
        <v>601422</v>
      </c>
      <c r="D77" s="5" t="s">
        <v>366</v>
      </c>
      <c r="E77" s="5" t="s">
        <v>107</v>
      </c>
      <c r="F77" s="7" t="s">
        <v>138</v>
      </c>
      <c r="G77" s="8">
        <v>1.0922040000000002</v>
      </c>
      <c r="H77" s="9">
        <v>1</v>
      </c>
      <c r="I77" s="8">
        <v>0.06</v>
      </c>
      <c r="J77" s="8"/>
      <c r="K77" s="15"/>
      <c r="L77" s="5"/>
      <c r="M77" s="8"/>
      <c r="N77" s="5"/>
      <c r="O77" s="8"/>
      <c r="P77" s="9"/>
      <c r="Q77" s="8"/>
      <c r="R77" s="8"/>
      <c r="S77" s="8"/>
      <c r="T77" s="16">
        <v>1.1522040000000002</v>
      </c>
    </row>
    <row r="78" spans="1:20" ht="15" outlineLevel="2">
      <c r="A78" s="5" t="s">
        <v>219</v>
      </c>
      <c r="B78" s="19" t="s">
        <v>225</v>
      </c>
      <c r="C78" s="6">
        <v>601422</v>
      </c>
      <c r="D78" s="5" t="s">
        <v>366</v>
      </c>
      <c r="E78" s="5" t="s">
        <v>107</v>
      </c>
      <c r="F78" s="7" t="s">
        <v>139</v>
      </c>
      <c r="G78" s="8">
        <v>1.7863999999999998</v>
      </c>
      <c r="H78" s="9">
        <v>4</v>
      </c>
      <c r="I78" s="8">
        <v>0.24</v>
      </c>
      <c r="J78" s="8"/>
      <c r="K78" s="15"/>
      <c r="L78" s="5"/>
      <c r="M78" s="8"/>
      <c r="N78" s="5"/>
      <c r="O78" s="8"/>
      <c r="P78" s="9"/>
      <c r="Q78" s="8"/>
      <c r="R78" s="8"/>
      <c r="S78" s="8"/>
      <c r="T78" s="16">
        <v>2.0263999999999998</v>
      </c>
    </row>
    <row r="79" spans="1:20" ht="15" outlineLevel="2">
      <c r="A79" s="5" t="s">
        <v>219</v>
      </c>
      <c r="B79" s="19" t="s">
        <v>225</v>
      </c>
      <c r="C79" s="6">
        <v>601422</v>
      </c>
      <c r="D79" s="5" t="s">
        <v>366</v>
      </c>
      <c r="E79" s="5" t="s">
        <v>107</v>
      </c>
      <c r="F79" s="5" t="s">
        <v>110</v>
      </c>
      <c r="G79" s="52"/>
      <c r="H79" s="53"/>
      <c r="I79" s="52"/>
      <c r="J79" s="52">
        <v>225</v>
      </c>
      <c r="K79" s="15"/>
      <c r="L79" s="5"/>
      <c r="M79" s="52"/>
      <c r="N79" s="5"/>
      <c r="O79" s="52"/>
      <c r="P79" s="53"/>
      <c r="Q79" s="52"/>
      <c r="R79" s="52"/>
      <c r="S79" s="52"/>
      <c r="T79" s="16">
        <v>225</v>
      </c>
    </row>
    <row r="80" spans="1:20" ht="15" outlineLevel="2">
      <c r="A80" s="12" t="s">
        <v>219</v>
      </c>
      <c r="B80" s="20" t="s">
        <v>225</v>
      </c>
      <c r="C80" s="12">
        <v>601422</v>
      </c>
      <c r="D80" s="12" t="s">
        <v>366</v>
      </c>
      <c r="E80" s="12" t="s">
        <v>111</v>
      </c>
      <c r="F80" s="12" t="s">
        <v>111</v>
      </c>
      <c r="G80" s="54"/>
      <c r="H80" s="55"/>
      <c r="I80" s="54"/>
      <c r="J80" s="54"/>
      <c r="K80" s="14">
        <v>2</v>
      </c>
      <c r="L80" s="13">
        <v>1</v>
      </c>
      <c r="M80" s="54">
        <v>6270</v>
      </c>
      <c r="N80" s="56"/>
      <c r="O80" s="54"/>
      <c r="P80" s="55"/>
      <c r="Q80" s="54"/>
      <c r="R80" s="54"/>
      <c r="S80" s="54"/>
      <c r="T80" s="16">
        <v>6270</v>
      </c>
    </row>
    <row r="81" spans="1:20" ht="15" outlineLevel="2">
      <c r="A81" s="5" t="s">
        <v>219</v>
      </c>
      <c r="B81" s="19" t="s">
        <v>225</v>
      </c>
      <c r="C81" s="6">
        <v>601422</v>
      </c>
      <c r="D81" s="5" t="s">
        <v>366</v>
      </c>
      <c r="E81" s="5" t="s">
        <v>133</v>
      </c>
      <c r="F81" s="5" t="s">
        <v>133</v>
      </c>
      <c r="G81" s="52"/>
      <c r="H81" s="53"/>
      <c r="I81" s="52"/>
      <c r="J81" s="52"/>
      <c r="K81" s="15"/>
      <c r="L81" s="5"/>
      <c r="M81" s="52"/>
      <c r="N81" s="5"/>
      <c r="O81" s="52"/>
      <c r="P81" s="53"/>
      <c r="Q81" s="52"/>
      <c r="R81" s="52"/>
      <c r="S81" s="52">
        <v>41.79</v>
      </c>
      <c r="T81" s="16">
        <v>41.79</v>
      </c>
    </row>
    <row r="82" spans="1:20" s="72" customFormat="1" ht="15.75" outlineLevel="1" collapsed="1">
      <c r="A82" s="69"/>
      <c r="B82" s="70"/>
      <c r="C82" s="73"/>
      <c r="D82" s="70" t="s">
        <v>623</v>
      </c>
      <c r="E82" s="69"/>
      <c r="F82" s="69"/>
      <c r="G82" s="74">
        <f aca="true" t="shared" si="11" ref="G82:T82">SUBTOTAL(9,G75:G81)</f>
        <v>15.585682000000002</v>
      </c>
      <c r="H82" s="75">
        <f t="shared" si="11"/>
        <v>17</v>
      </c>
      <c r="I82" s="74">
        <f t="shared" si="11"/>
        <v>1.4200000000000002</v>
      </c>
      <c r="J82" s="74">
        <f t="shared" si="11"/>
        <v>225</v>
      </c>
      <c r="K82" s="71">
        <f t="shared" si="11"/>
        <v>2</v>
      </c>
      <c r="L82" s="69">
        <f t="shared" si="11"/>
        <v>1</v>
      </c>
      <c r="M82" s="74">
        <f t="shared" si="11"/>
        <v>6270</v>
      </c>
      <c r="N82" s="71">
        <f t="shared" si="11"/>
        <v>0</v>
      </c>
      <c r="O82" s="74">
        <f t="shared" si="11"/>
        <v>0</v>
      </c>
      <c r="P82" s="75">
        <f t="shared" si="11"/>
        <v>0</v>
      </c>
      <c r="Q82" s="74">
        <f t="shared" si="11"/>
        <v>0</v>
      </c>
      <c r="R82" s="74">
        <f t="shared" si="11"/>
        <v>0</v>
      </c>
      <c r="S82" s="74">
        <f t="shared" si="11"/>
        <v>41.79</v>
      </c>
      <c r="T82" s="16">
        <f t="shared" si="11"/>
        <v>6553.795682</v>
      </c>
    </row>
    <row r="83" spans="1:20" ht="15" outlineLevel="2">
      <c r="A83" s="5" t="s">
        <v>219</v>
      </c>
      <c r="B83" s="19" t="s">
        <v>225</v>
      </c>
      <c r="C83" s="6">
        <v>601210</v>
      </c>
      <c r="D83" s="5" t="s">
        <v>367</v>
      </c>
      <c r="E83" s="5" t="s">
        <v>107</v>
      </c>
      <c r="F83" s="7">
        <v>15</v>
      </c>
      <c r="G83" s="8">
        <v>203.92928700000002</v>
      </c>
      <c r="H83" s="9">
        <v>581</v>
      </c>
      <c r="I83" s="8">
        <v>58.1</v>
      </c>
      <c r="J83" s="8"/>
      <c r="K83" s="15"/>
      <c r="L83" s="5"/>
      <c r="M83" s="8"/>
      <c r="N83" s="5"/>
      <c r="O83" s="8"/>
      <c r="P83" s="9"/>
      <c r="Q83" s="8"/>
      <c r="R83" s="8"/>
      <c r="S83" s="8"/>
      <c r="T83" s="16">
        <v>262.029287</v>
      </c>
    </row>
    <row r="84" spans="1:20" ht="15" outlineLevel="2">
      <c r="A84" s="5" t="s">
        <v>219</v>
      </c>
      <c r="B84" s="19" t="s">
        <v>225</v>
      </c>
      <c r="C84" s="6">
        <v>601210</v>
      </c>
      <c r="D84" s="5" t="s">
        <v>367</v>
      </c>
      <c r="E84" s="5" t="s">
        <v>107</v>
      </c>
      <c r="F84" s="7" t="s">
        <v>137</v>
      </c>
      <c r="G84" s="8">
        <v>15.621622000000002</v>
      </c>
      <c r="H84" s="9">
        <v>6</v>
      </c>
      <c r="I84" s="8">
        <v>0.36</v>
      </c>
      <c r="J84" s="8"/>
      <c r="K84" s="15"/>
      <c r="L84" s="5"/>
      <c r="M84" s="8"/>
      <c r="N84" s="5"/>
      <c r="O84" s="8"/>
      <c r="P84" s="9"/>
      <c r="Q84" s="8"/>
      <c r="R84" s="8"/>
      <c r="S84" s="8"/>
      <c r="T84" s="16">
        <v>15.981622000000002</v>
      </c>
    </row>
    <row r="85" spans="1:20" ht="15" outlineLevel="2">
      <c r="A85" s="5" t="s">
        <v>219</v>
      </c>
      <c r="B85" s="19" t="s">
        <v>225</v>
      </c>
      <c r="C85" s="6">
        <v>601210</v>
      </c>
      <c r="D85" s="5" t="s">
        <v>367</v>
      </c>
      <c r="E85" s="5" t="s">
        <v>107</v>
      </c>
      <c r="F85" s="7" t="s">
        <v>138</v>
      </c>
      <c r="G85" s="8">
        <v>38.581095000000005</v>
      </c>
      <c r="H85" s="9">
        <v>32</v>
      </c>
      <c r="I85" s="8">
        <v>1.92</v>
      </c>
      <c r="J85" s="8"/>
      <c r="K85" s="15"/>
      <c r="L85" s="5"/>
      <c r="M85" s="8"/>
      <c r="N85" s="5"/>
      <c r="O85" s="8"/>
      <c r="P85" s="9"/>
      <c r="Q85" s="8"/>
      <c r="R85" s="8"/>
      <c r="S85" s="8"/>
      <c r="T85" s="16">
        <v>40.50109500000001</v>
      </c>
    </row>
    <row r="86" spans="1:20" ht="15" outlineLevel="2">
      <c r="A86" s="5" t="s">
        <v>219</v>
      </c>
      <c r="B86" s="19" t="s">
        <v>225</v>
      </c>
      <c r="C86" s="6">
        <v>601210</v>
      </c>
      <c r="D86" s="5" t="s">
        <v>367</v>
      </c>
      <c r="E86" s="5" t="s">
        <v>107</v>
      </c>
      <c r="F86" s="7" t="s">
        <v>139</v>
      </c>
      <c r="G86" s="8">
        <v>30.805249999999997</v>
      </c>
      <c r="H86" s="9">
        <v>55</v>
      </c>
      <c r="I86" s="8">
        <v>3.3</v>
      </c>
      <c r="J86" s="8"/>
      <c r="K86" s="15"/>
      <c r="L86" s="5"/>
      <c r="M86" s="8"/>
      <c r="N86" s="5"/>
      <c r="O86" s="8"/>
      <c r="P86" s="9"/>
      <c r="Q86" s="8"/>
      <c r="R86" s="8"/>
      <c r="S86" s="8"/>
      <c r="T86" s="16">
        <v>34.10525</v>
      </c>
    </row>
    <row r="87" spans="1:20" ht="15" outlineLevel="2">
      <c r="A87" s="5" t="s">
        <v>219</v>
      </c>
      <c r="B87" s="19" t="s">
        <v>225</v>
      </c>
      <c r="C87" s="6">
        <v>601210</v>
      </c>
      <c r="D87" s="5" t="s">
        <v>367</v>
      </c>
      <c r="E87" s="5" t="s">
        <v>107</v>
      </c>
      <c r="F87" s="7" t="s">
        <v>116</v>
      </c>
      <c r="G87" s="8">
        <v>22.383474400000004</v>
      </c>
      <c r="H87" s="9">
        <v>36</v>
      </c>
      <c r="I87" s="8">
        <v>17.28</v>
      </c>
      <c r="J87" s="8"/>
      <c r="K87" s="15"/>
      <c r="L87" s="5"/>
      <c r="M87" s="8"/>
      <c r="N87" s="5"/>
      <c r="O87" s="8"/>
      <c r="P87" s="9"/>
      <c r="Q87" s="8"/>
      <c r="R87" s="8"/>
      <c r="S87" s="8"/>
      <c r="T87" s="16">
        <v>39.663474400000005</v>
      </c>
    </row>
    <row r="88" spans="1:20" ht="15" outlineLevel="2">
      <c r="A88" s="5" t="s">
        <v>219</v>
      </c>
      <c r="B88" s="19" t="s">
        <v>225</v>
      </c>
      <c r="C88" s="6">
        <v>601210</v>
      </c>
      <c r="D88" s="5" t="s">
        <v>367</v>
      </c>
      <c r="E88" s="5" t="s">
        <v>107</v>
      </c>
      <c r="F88" s="5" t="s">
        <v>110</v>
      </c>
      <c r="G88" s="52"/>
      <c r="H88" s="53"/>
      <c r="I88" s="52"/>
      <c r="J88" s="52">
        <v>180</v>
      </c>
      <c r="K88" s="15"/>
      <c r="L88" s="5"/>
      <c r="M88" s="52"/>
      <c r="N88" s="5"/>
      <c r="O88" s="52"/>
      <c r="P88" s="53"/>
      <c r="Q88" s="52"/>
      <c r="R88" s="52"/>
      <c r="S88" s="52"/>
      <c r="T88" s="16">
        <v>180</v>
      </c>
    </row>
    <row r="89" spans="1:20" ht="15" outlineLevel="2">
      <c r="A89" s="5" t="s">
        <v>219</v>
      </c>
      <c r="B89" s="19" t="s">
        <v>225</v>
      </c>
      <c r="C89" s="6">
        <v>601210</v>
      </c>
      <c r="D89" s="5" t="s">
        <v>367</v>
      </c>
      <c r="E89" s="5" t="s">
        <v>36</v>
      </c>
      <c r="F89" s="5" t="s">
        <v>36</v>
      </c>
      <c r="G89" s="52"/>
      <c r="H89" s="53"/>
      <c r="I89" s="52"/>
      <c r="J89" s="52"/>
      <c r="K89" s="15"/>
      <c r="L89" s="5"/>
      <c r="M89" s="52"/>
      <c r="N89" s="15">
        <v>13</v>
      </c>
      <c r="O89" s="52">
        <v>936</v>
      </c>
      <c r="P89" s="53"/>
      <c r="Q89" s="52"/>
      <c r="R89" s="52"/>
      <c r="S89" s="52"/>
      <c r="T89" s="16">
        <v>936</v>
      </c>
    </row>
    <row r="90" spans="1:20" ht="15" outlineLevel="2">
      <c r="A90" s="12" t="s">
        <v>219</v>
      </c>
      <c r="B90" s="20" t="s">
        <v>225</v>
      </c>
      <c r="C90" s="12">
        <v>601210</v>
      </c>
      <c r="D90" s="12" t="s">
        <v>367</v>
      </c>
      <c r="E90" s="12" t="s">
        <v>111</v>
      </c>
      <c r="F90" s="12" t="s">
        <v>111</v>
      </c>
      <c r="G90" s="54"/>
      <c r="H90" s="55"/>
      <c r="I90" s="54"/>
      <c r="J90" s="54"/>
      <c r="K90" s="14">
        <v>1</v>
      </c>
      <c r="L90" s="13">
        <v>1</v>
      </c>
      <c r="M90" s="54">
        <v>3135</v>
      </c>
      <c r="N90" s="56"/>
      <c r="O90" s="54"/>
      <c r="P90" s="55"/>
      <c r="Q90" s="54"/>
      <c r="R90" s="54"/>
      <c r="S90" s="54"/>
      <c r="T90" s="16">
        <v>3135</v>
      </c>
    </row>
    <row r="91" spans="1:20" s="72" customFormat="1" ht="15.75" outlineLevel="1">
      <c r="A91" s="69"/>
      <c r="B91" s="70"/>
      <c r="C91" s="73"/>
      <c r="D91" s="70" t="s">
        <v>624</v>
      </c>
      <c r="E91" s="69"/>
      <c r="F91" s="69"/>
      <c r="G91" s="74">
        <f aca="true" t="shared" si="12" ref="G91:T91">SUBTOTAL(9,G83:G90)</f>
        <v>311.32072840000006</v>
      </c>
      <c r="H91" s="75">
        <f t="shared" si="12"/>
        <v>710</v>
      </c>
      <c r="I91" s="74">
        <f t="shared" si="12"/>
        <v>80.96000000000001</v>
      </c>
      <c r="J91" s="74">
        <f t="shared" si="12"/>
        <v>180</v>
      </c>
      <c r="K91" s="71">
        <f t="shared" si="12"/>
        <v>1</v>
      </c>
      <c r="L91" s="69">
        <f t="shared" si="12"/>
        <v>1</v>
      </c>
      <c r="M91" s="74">
        <f t="shared" si="12"/>
        <v>3135</v>
      </c>
      <c r="N91" s="71">
        <f t="shared" si="12"/>
        <v>13</v>
      </c>
      <c r="O91" s="74">
        <f t="shared" si="12"/>
        <v>936</v>
      </c>
      <c r="P91" s="75">
        <f t="shared" si="12"/>
        <v>0</v>
      </c>
      <c r="Q91" s="74">
        <f t="shared" si="12"/>
        <v>0</v>
      </c>
      <c r="R91" s="74">
        <f t="shared" si="12"/>
        <v>0</v>
      </c>
      <c r="S91" s="74">
        <f t="shared" si="12"/>
        <v>0</v>
      </c>
      <c r="T91" s="16">
        <f t="shared" si="12"/>
        <v>4643.2807284</v>
      </c>
    </row>
    <row r="92" spans="1:20" ht="15" outlineLevel="2">
      <c r="A92" s="5" t="s">
        <v>219</v>
      </c>
      <c r="B92" s="19" t="s">
        <v>225</v>
      </c>
      <c r="C92" s="6">
        <v>601480</v>
      </c>
      <c r="D92" s="5" t="s">
        <v>15</v>
      </c>
      <c r="E92" s="5" t="s">
        <v>36</v>
      </c>
      <c r="F92" s="5" t="s">
        <v>36</v>
      </c>
      <c r="G92" s="52"/>
      <c r="H92" s="53"/>
      <c r="I92" s="52"/>
      <c r="J92" s="52"/>
      <c r="K92" s="15"/>
      <c r="L92" s="5"/>
      <c r="M92" s="52"/>
      <c r="N92" s="15">
        <v>0.75</v>
      </c>
      <c r="O92" s="52">
        <v>54</v>
      </c>
      <c r="P92" s="53"/>
      <c r="Q92" s="52"/>
      <c r="R92" s="52"/>
      <c r="S92" s="52"/>
      <c r="T92" s="16">
        <v>54</v>
      </c>
    </row>
    <row r="93" spans="1:20" ht="15" outlineLevel="2">
      <c r="A93" s="12" t="s">
        <v>219</v>
      </c>
      <c r="B93" s="20" t="s">
        <v>225</v>
      </c>
      <c r="C93" s="12">
        <v>601480</v>
      </c>
      <c r="D93" s="12" t="s">
        <v>15</v>
      </c>
      <c r="E93" s="12" t="s">
        <v>111</v>
      </c>
      <c r="F93" s="12" t="s">
        <v>111</v>
      </c>
      <c r="G93" s="54"/>
      <c r="H93" s="55"/>
      <c r="I93" s="54"/>
      <c r="J93" s="54"/>
      <c r="K93" s="14">
        <v>1</v>
      </c>
      <c r="L93" s="13">
        <v>0.75</v>
      </c>
      <c r="M93" s="54">
        <v>2351.25</v>
      </c>
      <c r="N93" s="56"/>
      <c r="O93" s="54"/>
      <c r="P93" s="55"/>
      <c r="Q93" s="54"/>
      <c r="R93" s="54"/>
      <c r="S93" s="54"/>
      <c r="T93" s="16">
        <v>2351.25</v>
      </c>
    </row>
    <row r="94" spans="1:20" s="72" customFormat="1" ht="15.75" outlineLevel="1">
      <c r="A94" s="69"/>
      <c r="B94" s="70"/>
      <c r="C94" s="73"/>
      <c r="D94" s="70" t="s">
        <v>625</v>
      </c>
      <c r="E94" s="69"/>
      <c r="F94" s="69"/>
      <c r="G94" s="74">
        <f aca="true" t="shared" si="13" ref="G94:T94">SUBTOTAL(9,G92:G93)</f>
        <v>0</v>
      </c>
      <c r="H94" s="75">
        <f t="shared" si="13"/>
        <v>0</v>
      </c>
      <c r="I94" s="74">
        <f t="shared" si="13"/>
        <v>0</v>
      </c>
      <c r="J94" s="74">
        <f t="shared" si="13"/>
        <v>0</v>
      </c>
      <c r="K94" s="71">
        <f t="shared" si="13"/>
        <v>1</v>
      </c>
      <c r="L94" s="69">
        <f t="shared" si="13"/>
        <v>0.75</v>
      </c>
      <c r="M94" s="74">
        <f t="shared" si="13"/>
        <v>2351.25</v>
      </c>
      <c r="N94" s="71">
        <f t="shared" si="13"/>
        <v>0.75</v>
      </c>
      <c r="O94" s="74">
        <f t="shared" si="13"/>
        <v>54</v>
      </c>
      <c r="P94" s="75">
        <f t="shared" si="13"/>
        <v>0</v>
      </c>
      <c r="Q94" s="74">
        <f t="shared" si="13"/>
        <v>0</v>
      </c>
      <c r="R94" s="74">
        <f t="shared" si="13"/>
        <v>0</v>
      </c>
      <c r="S94" s="74">
        <f t="shared" si="13"/>
        <v>0</v>
      </c>
      <c r="T94" s="16">
        <f t="shared" si="13"/>
        <v>2405.25</v>
      </c>
    </row>
    <row r="95" spans="1:20" ht="15" outlineLevel="2">
      <c r="A95" s="5" t="s">
        <v>219</v>
      </c>
      <c r="B95" s="19" t="s">
        <v>225</v>
      </c>
      <c r="C95" s="6">
        <v>601473</v>
      </c>
      <c r="D95" s="5" t="s">
        <v>16</v>
      </c>
      <c r="E95" s="5" t="s">
        <v>36</v>
      </c>
      <c r="F95" s="5" t="s">
        <v>36</v>
      </c>
      <c r="G95" s="52"/>
      <c r="H95" s="53"/>
      <c r="I95" s="52"/>
      <c r="J95" s="52"/>
      <c r="K95" s="15"/>
      <c r="L95" s="5"/>
      <c r="M95" s="52"/>
      <c r="N95" s="15">
        <v>0.75</v>
      </c>
      <c r="O95" s="52">
        <v>54</v>
      </c>
      <c r="P95" s="53"/>
      <c r="Q95" s="52"/>
      <c r="R95" s="52"/>
      <c r="S95" s="52"/>
      <c r="T95" s="16">
        <v>54</v>
      </c>
    </row>
    <row r="96" spans="1:20" ht="15" outlineLevel="2">
      <c r="A96" s="12" t="s">
        <v>219</v>
      </c>
      <c r="B96" s="20" t="s">
        <v>225</v>
      </c>
      <c r="C96" s="12">
        <v>601473</v>
      </c>
      <c r="D96" s="12" t="s">
        <v>16</v>
      </c>
      <c r="E96" s="12" t="s">
        <v>111</v>
      </c>
      <c r="F96" s="12" t="s">
        <v>111</v>
      </c>
      <c r="G96" s="54"/>
      <c r="H96" s="55"/>
      <c r="I96" s="54"/>
      <c r="J96" s="54"/>
      <c r="K96" s="14">
        <v>1</v>
      </c>
      <c r="L96" s="13">
        <v>1</v>
      </c>
      <c r="M96" s="54">
        <v>3135</v>
      </c>
      <c r="N96" s="56"/>
      <c r="O96" s="54"/>
      <c r="P96" s="55"/>
      <c r="Q96" s="54"/>
      <c r="R96" s="54"/>
      <c r="S96" s="54"/>
      <c r="T96" s="16">
        <v>3135</v>
      </c>
    </row>
    <row r="97" spans="1:20" s="72" customFormat="1" ht="15.75" outlineLevel="1">
      <c r="A97" s="69"/>
      <c r="B97" s="70"/>
      <c r="C97" s="73"/>
      <c r="D97" s="70" t="s">
        <v>626</v>
      </c>
      <c r="E97" s="69"/>
      <c r="F97" s="69"/>
      <c r="G97" s="74">
        <f aca="true" t="shared" si="14" ref="G97:T97">SUBTOTAL(9,G95:G96)</f>
        <v>0</v>
      </c>
      <c r="H97" s="75">
        <f t="shared" si="14"/>
        <v>0</v>
      </c>
      <c r="I97" s="74">
        <f t="shared" si="14"/>
        <v>0</v>
      </c>
      <c r="J97" s="74">
        <f t="shared" si="14"/>
        <v>0</v>
      </c>
      <c r="K97" s="71">
        <f t="shared" si="14"/>
        <v>1</v>
      </c>
      <c r="L97" s="69">
        <f t="shared" si="14"/>
        <v>1</v>
      </c>
      <c r="M97" s="74">
        <f t="shared" si="14"/>
        <v>3135</v>
      </c>
      <c r="N97" s="71">
        <f t="shared" si="14"/>
        <v>0.75</v>
      </c>
      <c r="O97" s="74">
        <f t="shared" si="14"/>
        <v>54</v>
      </c>
      <c r="P97" s="75">
        <f t="shared" si="14"/>
        <v>0</v>
      </c>
      <c r="Q97" s="74">
        <f t="shared" si="14"/>
        <v>0</v>
      </c>
      <c r="R97" s="74">
        <f t="shared" si="14"/>
        <v>0</v>
      </c>
      <c r="S97" s="74">
        <f t="shared" si="14"/>
        <v>0</v>
      </c>
      <c r="T97" s="16">
        <f t="shared" si="14"/>
        <v>3189</v>
      </c>
    </row>
    <row r="98" spans="1:20" ht="15" outlineLevel="2">
      <c r="A98" s="5" t="s">
        <v>219</v>
      </c>
      <c r="B98" s="19" t="s">
        <v>224</v>
      </c>
      <c r="C98" s="6" t="s">
        <v>227</v>
      </c>
      <c r="D98" s="5" t="s">
        <v>387</v>
      </c>
      <c r="E98" s="5" t="s">
        <v>107</v>
      </c>
      <c r="F98" s="7" t="s">
        <v>137</v>
      </c>
      <c r="G98" s="8">
        <v>406.48161150000004</v>
      </c>
      <c r="H98" s="9">
        <v>217</v>
      </c>
      <c r="I98" s="8">
        <v>13.02</v>
      </c>
      <c r="J98" s="8"/>
      <c r="K98" s="15"/>
      <c r="L98" s="5"/>
      <c r="M98" s="8"/>
      <c r="N98" s="5"/>
      <c r="O98" s="8"/>
      <c r="P98" s="9"/>
      <c r="Q98" s="8"/>
      <c r="R98" s="8"/>
      <c r="S98" s="8"/>
      <c r="T98" s="16">
        <v>419.5016115</v>
      </c>
    </row>
    <row r="99" spans="1:20" ht="15" outlineLevel="2">
      <c r="A99" s="5" t="s">
        <v>219</v>
      </c>
      <c r="B99" s="19" t="s">
        <v>224</v>
      </c>
      <c r="C99" s="6" t="s">
        <v>227</v>
      </c>
      <c r="D99" s="5" t="s">
        <v>387</v>
      </c>
      <c r="E99" s="5" t="s">
        <v>107</v>
      </c>
      <c r="F99" s="7" t="s">
        <v>157</v>
      </c>
      <c r="G99" s="8">
        <v>23.77</v>
      </c>
      <c r="H99" s="9">
        <v>7</v>
      </c>
      <c r="I99" s="8">
        <v>3.36</v>
      </c>
      <c r="J99" s="8"/>
      <c r="K99" s="15"/>
      <c r="L99" s="5"/>
      <c r="M99" s="8"/>
      <c r="N99" s="5"/>
      <c r="O99" s="8"/>
      <c r="P99" s="9"/>
      <c r="Q99" s="8"/>
      <c r="R99" s="8"/>
      <c r="S99" s="8"/>
      <c r="T99" s="16">
        <v>27.13</v>
      </c>
    </row>
    <row r="100" spans="1:20" ht="15" outlineLevel="2">
      <c r="A100" s="5" t="s">
        <v>219</v>
      </c>
      <c r="B100" s="19" t="s">
        <v>224</v>
      </c>
      <c r="C100" s="6" t="s">
        <v>227</v>
      </c>
      <c r="D100" s="5" t="s">
        <v>387</v>
      </c>
      <c r="E100" s="5" t="s">
        <v>107</v>
      </c>
      <c r="F100" s="5" t="s">
        <v>110</v>
      </c>
      <c r="G100" s="52"/>
      <c r="H100" s="53"/>
      <c r="I100" s="52"/>
      <c r="J100" s="52">
        <v>60</v>
      </c>
      <c r="K100" s="15"/>
      <c r="L100" s="5"/>
      <c r="M100" s="52"/>
      <c r="N100" s="5"/>
      <c r="O100" s="52"/>
      <c r="P100" s="53"/>
      <c r="Q100" s="52"/>
      <c r="R100" s="52"/>
      <c r="S100" s="52"/>
      <c r="T100" s="16">
        <v>60</v>
      </c>
    </row>
    <row r="101" spans="1:20" ht="15" outlineLevel="2">
      <c r="A101" s="5" t="s">
        <v>219</v>
      </c>
      <c r="B101" s="19" t="s">
        <v>224</v>
      </c>
      <c r="C101" s="6" t="s">
        <v>227</v>
      </c>
      <c r="D101" s="5" t="s">
        <v>387</v>
      </c>
      <c r="E101" s="5" t="s">
        <v>107</v>
      </c>
      <c r="F101" s="7" t="s">
        <v>214</v>
      </c>
      <c r="G101" s="8">
        <v>9.18</v>
      </c>
      <c r="H101" s="9">
        <v>3</v>
      </c>
      <c r="I101" s="8">
        <v>0.18</v>
      </c>
      <c r="J101" s="8"/>
      <c r="K101" s="15"/>
      <c r="L101" s="5"/>
      <c r="M101" s="8"/>
      <c r="N101" s="5"/>
      <c r="O101" s="8"/>
      <c r="P101" s="9"/>
      <c r="Q101" s="8"/>
      <c r="R101" s="8"/>
      <c r="S101" s="8"/>
      <c r="T101" s="16">
        <v>9.36</v>
      </c>
    </row>
    <row r="102" spans="1:20" s="72" customFormat="1" ht="15.75" outlineLevel="1">
      <c r="A102" s="69"/>
      <c r="B102" s="70"/>
      <c r="C102" s="73"/>
      <c r="D102" s="70" t="s">
        <v>647</v>
      </c>
      <c r="E102" s="69"/>
      <c r="F102" s="69"/>
      <c r="G102" s="74">
        <f aca="true" t="shared" si="15" ref="G102:T102">SUBTOTAL(9,G98:G101)</f>
        <v>439.43161150000003</v>
      </c>
      <c r="H102" s="75">
        <f t="shared" si="15"/>
        <v>227</v>
      </c>
      <c r="I102" s="74">
        <f t="shared" si="15"/>
        <v>16.56</v>
      </c>
      <c r="J102" s="74">
        <f t="shared" si="15"/>
        <v>60</v>
      </c>
      <c r="K102" s="71">
        <f t="shared" si="15"/>
        <v>0</v>
      </c>
      <c r="L102" s="69">
        <f t="shared" si="15"/>
        <v>0</v>
      </c>
      <c r="M102" s="74">
        <f t="shared" si="15"/>
        <v>0</v>
      </c>
      <c r="N102" s="71">
        <f t="shared" si="15"/>
        <v>0</v>
      </c>
      <c r="O102" s="74">
        <f t="shared" si="15"/>
        <v>0</v>
      </c>
      <c r="P102" s="75">
        <f t="shared" si="15"/>
        <v>0</v>
      </c>
      <c r="Q102" s="74">
        <f t="shared" si="15"/>
        <v>0</v>
      </c>
      <c r="R102" s="74">
        <f t="shared" si="15"/>
        <v>0</v>
      </c>
      <c r="S102" s="74">
        <f t="shared" si="15"/>
        <v>0</v>
      </c>
      <c r="T102" s="16">
        <f t="shared" si="15"/>
        <v>515.9916115</v>
      </c>
    </row>
    <row r="103" spans="1:20" ht="15" outlineLevel="2">
      <c r="A103" s="5" t="s">
        <v>219</v>
      </c>
      <c r="B103" s="19" t="s">
        <v>225</v>
      </c>
      <c r="C103" s="6">
        <v>601410</v>
      </c>
      <c r="D103" s="5" t="s">
        <v>392</v>
      </c>
      <c r="E103" s="5" t="s">
        <v>133</v>
      </c>
      <c r="F103" s="5" t="s">
        <v>133</v>
      </c>
      <c r="G103" s="52"/>
      <c r="H103" s="53"/>
      <c r="I103" s="52"/>
      <c r="J103" s="52"/>
      <c r="K103" s="15"/>
      <c r="L103" s="5"/>
      <c r="M103" s="52"/>
      <c r="N103" s="5"/>
      <c r="O103" s="52"/>
      <c r="P103" s="53"/>
      <c r="Q103" s="52"/>
      <c r="R103" s="52"/>
      <c r="S103" s="52">
        <v>6.09</v>
      </c>
      <c r="T103" s="16">
        <v>6.09</v>
      </c>
    </row>
    <row r="104" spans="1:20" s="72" customFormat="1" ht="15.75" outlineLevel="1">
      <c r="A104" s="69"/>
      <c r="B104" s="70"/>
      <c r="C104" s="73"/>
      <c r="D104" s="70" t="s">
        <v>652</v>
      </c>
      <c r="E104" s="69"/>
      <c r="F104" s="69"/>
      <c r="G104" s="74">
        <f aca="true" t="shared" si="16" ref="G104:T104">SUBTOTAL(9,G103:G103)</f>
        <v>0</v>
      </c>
      <c r="H104" s="75">
        <f t="shared" si="16"/>
        <v>0</v>
      </c>
      <c r="I104" s="74">
        <f t="shared" si="16"/>
        <v>0</v>
      </c>
      <c r="J104" s="74">
        <f t="shared" si="16"/>
        <v>0</v>
      </c>
      <c r="K104" s="71">
        <f t="shared" si="16"/>
        <v>0</v>
      </c>
      <c r="L104" s="69">
        <f t="shared" si="16"/>
        <v>0</v>
      </c>
      <c r="M104" s="74">
        <f t="shared" si="16"/>
        <v>0</v>
      </c>
      <c r="N104" s="71">
        <f t="shared" si="16"/>
        <v>0</v>
      </c>
      <c r="O104" s="74">
        <f t="shared" si="16"/>
        <v>0</v>
      </c>
      <c r="P104" s="75">
        <f t="shared" si="16"/>
        <v>0</v>
      </c>
      <c r="Q104" s="74">
        <f t="shared" si="16"/>
        <v>0</v>
      </c>
      <c r="R104" s="74">
        <f t="shared" si="16"/>
        <v>0</v>
      </c>
      <c r="S104" s="74">
        <f t="shared" si="16"/>
        <v>6.09</v>
      </c>
      <c r="T104" s="16">
        <f t="shared" si="16"/>
        <v>6.09</v>
      </c>
    </row>
    <row r="105" spans="1:20" ht="15" outlineLevel="2">
      <c r="A105" s="5" t="s">
        <v>219</v>
      </c>
      <c r="B105" s="19" t="s">
        <v>220</v>
      </c>
      <c r="C105" s="6">
        <v>601775</v>
      </c>
      <c r="D105" s="5" t="s">
        <v>412</v>
      </c>
      <c r="E105" s="5" t="s">
        <v>36</v>
      </c>
      <c r="F105" s="5" t="s">
        <v>36</v>
      </c>
      <c r="G105" s="52"/>
      <c r="H105" s="53"/>
      <c r="I105" s="52"/>
      <c r="J105" s="52"/>
      <c r="K105" s="15"/>
      <c r="L105" s="5"/>
      <c r="M105" s="52"/>
      <c r="N105" s="15">
        <v>1.5</v>
      </c>
      <c r="O105" s="52">
        <v>108</v>
      </c>
      <c r="P105" s="53"/>
      <c r="Q105" s="52"/>
      <c r="R105" s="52"/>
      <c r="S105" s="52"/>
      <c r="T105" s="16">
        <v>108</v>
      </c>
    </row>
    <row r="106" spans="1:20" s="72" customFormat="1" ht="15.75" outlineLevel="1">
      <c r="A106" s="69"/>
      <c r="B106" s="70"/>
      <c r="C106" s="73"/>
      <c r="D106" s="70" t="s">
        <v>677</v>
      </c>
      <c r="E106" s="69"/>
      <c r="F106" s="69"/>
      <c r="G106" s="74">
        <f aca="true" t="shared" si="17" ref="G106:T106">SUBTOTAL(9,G105:G105)</f>
        <v>0</v>
      </c>
      <c r="H106" s="75">
        <f t="shared" si="17"/>
        <v>0</v>
      </c>
      <c r="I106" s="74">
        <f t="shared" si="17"/>
        <v>0</v>
      </c>
      <c r="J106" s="74">
        <f t="shared" si="17"/>
        <v>0</v>
      </c>
      <c r="K106" s="71">
        <f t="shared" si="17"/>
        <v>0</v>
      </c>
      <c r="L106" s="69">
        <f t="shared" si="17"/>
        <v>0</v>
      </c>
      <c r="M106" s="74">
        <f t="shared" si="17"/>
        <v>0</v>
      </c>
      <c r="N106" s="71">
        <f t="shared" si="17"/>
        <v>1.5</v>
      </c>
      <c r="O106" s="74">
        <f t="shared" si="17"/>
        <v>108</v>
      </c>
      <c r="P106" s="75">
        <f t="shared" si="17"/>
        <v>0</v>
      </c>
      <c r="Q106" s="74">
        <f t="shared" si="17"/>
        <v>0</v>
      </c>
      <c r="R106" s="74">
        <f t="shared" si="17"/>
        <v>0</v>
      </c>
      <c r="S106" s="74">
        <f t="shared" si="17"/>
        <v>0</v>
      </c>
      <c r="T106" s="16">
        <f t="shared" si="17"/>
        <v>108</v>
      </c>
    </row>
    <row r="107" spans="1:20" s="72" customFormat="1" ht="15.75" outlineLevel="1" collapsed="1">
      <c r="A107" s="69"/>
      <c r="B107" s="70"/>
      <c r="C107" s="73"/>
      <c r="D107" s="70" t="s">
        <v>514</v>
      </c>
      <c r="E107" s="69"/>
      <c r="F107" s="69"/>
      <c r="G107" s="74">
        <f aca="true" t="shared" si="18" ref="G107:T107">SUBTOTAL(9,G5:G105)</f>
        <v>29841.44139060004</v>
      </c>
      <c r="H107" s="75">
        <f t="shared" si="18"/>
        <v>63870</v>
      </c>
      <c r="I107" s="74">
        <f t="shared" si="18"/>
        <v>6298.4</v>
      </c>
      <c r="J107" s="74">
        <f t="shared" si="18"/>
        <v>1680</v>
      </c>
      <c r="K107" s="71">
        <f t="shared" si="18"/>
        <v>18</v>
      </c>
      <c r="L107" s="69">
        <f t="shared" si="18"/>
        <v>8.142900000000001</v>
      </c>
      <c r="M107" s="74">
        <f t="shared" si="18"/>
        <v>44785.983</v>
      </c>
      <c r="N107" s="71">
        <f t="shared" si="18"/>
        <v>23</v>
      </c>
      <c r="O107" s="74">
        <f t="shared" si="18"/>
        <v>1656</v>
      </c>
      <c r="P107" s="75">
        <f t="shared" si="18"/>
        <v>0</v>
      </c>
      <c r="Q107" s="74">
        <f t="shared" si="18"/>
        <v>0</v>
      </c>
      <c r="R107" s="74">
        <f t="shared" si="18"/>
        <v>0</v>
      </c>
      <c r="S107" s="74">
        <f t="shared" si="18"/>
        <v>273.4</v>
      </c>
      <c r="T107" s="16">
        <f t="shared" si="18"/>
        <v>84535.22439060007</v>
      </c>
    </row>
  </sheetData>
  <sheetProtection/>
  <autoFilter ref="A4:T106"/>
  <printOptions/>
  <pageMargins left="0.25" right="0.25" top="0.25" bottom="0.25" header="0.5" footer="0.5"/>
  <pageSetup fitToHeight="50" fitToWidth="1" horizontalDpi="600" verticalDpi="600" orientation="landscape" paperSize="5" scale="7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zoomScalePageLayoutView="0" workbookViewId="0" topLeftCell="A1">
      <pane xSplit="1" ySplit="4" topLeftCell="K113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8.88671875" style="58" customWidth="1"/>
    <col min="3" max="3" width="8.88671875" style="59" customWidth="1"/>
    <col min="4" max="6" width="8.88671875" style="4" customWidth="1"/>
    <col min="7" max="7" width="8.88671875" style="60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38.25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outlineLevel="2">
      <c r="A5" s="5" t="s">
        <v>159</v>
      </c>
      <c r="B5" s="19" t="s">
        <v>160</v>
      </c>
      <c r="C5" s="6" t="s">
        <v>161</v>
      </c>
      <c r="D5" s="5" t="s">
        <v>290</v>
      </c>
      <c r="E5" s="5" t="s">
        <v>107</v>
      </c>
      <c r="F5" s="7">
        <v>15</v>
      </c>
      <c r="G5" s="8">
        <v>249.83023300000002</v>
      </c>
      <c r="H5" s="9">
        <v>673</v>
      </c>
      <c r="I5" s="8">
        <v>67.3</v>
      </c>
      <c r="J5" s="8"/>
      <c r="K5" s="15"/>
      <c r="L5" s="5"/>
      <c r="M5" s="8"/>
      <c r="N5" s="5"/>
      <c r="O5" s="8"/>
      <c r="P5" s="9"/>
      <c r="Q5" s="8"/>
      <c r="R5" s="8"/>
      <c r="S5" s="8"/>
      <c r="T5" s="16">
        <v>317.13023300000003</v>
      </c>
    </row>
    <row r="6" spans="1:20" ht="15" outlineLevel="2">
      <c r="A6" s="5" t="s">
        <v>159</v>
      </c>
      <c r="B6" s="19" t="s">
        <v>160</v>
      </c>
      <c r="C6" s="6" t="s">
        <v>161</v>
      </c>
      <c r="D6" s="5" t="s">
        <v>290</v>
      </c>
      <c r="E6" s="5" t="s">
        <v>107</v>
      </c>
      <c r="F6" s="7" t="s">
        <v>137</v>
      </c>
      <c r="G6" s="8">
        <v>45.28827750000001</v>
      </c>
      <c r="H6" s="9">
        <v>10</v>
      </c>
      <c r="I6" s="8">
        <v>0.6</v>
      </c>
      <c r="J6" s="8"/>
      <c r="K6" s="15"/>
      <c r="L6" s="5"/>
      <c r="M6" s="8"/>
      <c r="N6" s="5"/>
      <c r="O6" s="8"/>
      <c r="P6" s="9"/>
      <c r="Q6" s="8"/>
      <c r="R6" s="8"/>
      <c r="S6" s="8"/>
      <c r="T6" s="16">
        <v>45.88827750000001</v>
      </c>
    </row>
    <row r="7" spans="1:20" ht="15" outlineLevel="2">
      <c r="A7" s="5" t="s">
        <v>159</v>
      </c>
      <c r="B7" s="19" t="s">
        <v>160</v>
      </c>
      <c r="C7" s="6" t="s">
        <v>161</v>
      </c>
      <c r="D7" s="5" t="s">
        <v>290</v>
      </c>
      <c r="E7" s="5" t="s">
        <v>107</v>
      </c>
      <c r="F7" s="7" t="s">
        <v>138</v>
      </c>
      <c r="G7" s="8">
        <v>188.020896</v>
      </c>
      <c r="H7" s="9">
        <v>113</v>
      </c>
      <c r="I7" s="8">
        <v>6.78</v>
      </c>
      <c r="J7" s="8"/>
      <c r="K7" s="15"/>
      <c r="L7" s="5"/>
      <c r="M7" s="8"/>
      <c r="N7" s="5"/>
      <c r="O7" s="8"/>
      <c r="P7" s="9"/>
      <c r="Q7" s="8"/>
      <c r="R7" s="8"/>
      <c r="S7" s="8"/>
      <c r="T7" s="16">
        <v>194.800896</v>
      </c>
    </row>
    <row r="8" spans="1:20" ht="15" outlineLevel="2">
      <c r="A8" s="5" t="s">
        <v>159</v>
      </c>
      <c r="B8" s="19" t="s">
        <v>160</v>
      </c>
      <c r="C8" s="6" t="s">
        <v>161</v>
      </c>
      <c r="D8" s="5" t="s">
        <v>290</v>
      </c>
      <c r="E8" s="5" t="s">
        <v>107</v>
      </c>
      <c r="F8" s="7" t="s">
        <v>139</v>
      </c>
      <c r="G8" s="8">
        <v>74.3183</v>
      </c>
      <c r="H8" s="9">
        <v>161</v>
      </c>
      <c r="I8" s="8">
        <v>9.66</v>
      </c>
      <c r="J8" s="8"/>
      <c r="K8" s="15"/>
      <c r="L8" s="5"/>
      <c r="M8" s="8"/>
      <c r="N8" s="5"/>
      <c r="O8" s="8"/>
      <c r="P8" s="9"/>
      <c r="Q8" s="8"/>
      <c r="R8" s="8"/>
      <c r="S8" s="8"/>
      <c r="T8" s="16">
        <v>83.97829999999999</v>
      </c>
    </row>
    <row r="9" spans="1:20" ht="15" outlineLevel="2">
      <c r="A9" s="5" t="s">
        <v>159</v>
      </c>
      <c r="B9" s="19" t="s">
        <v>160</v>
      </c>
      <c r="C9" s="6" t="s">
        <v>161</v>
      </c>
      <c r="D9" s="5" t="s">
        <v>290</v>
      </c>
      <c r="E9" s="5" t="s">
        <v>107</v>
      </c>
      <c r="F9" s="7" t="s">
        <v>116</v>
      </c>
      <c r="G9" s="8">
        <v>108.08143639999996</v>
      </c>
      <c r="H9" s="9">
        <v>151</v>
      </c>
      <c r="I9" s="8">
        <v>72.48</v>
      </c>
      <c r="J9" s="8"/>
      <c r="K9" s="15"/>
      <c r="L9" s="5"/>
      <c r="M9" s="8"/>
      <c r="N9" s="5"/>
      <c r="O9" s="8"/>
      <c r="P9" s="9"/>
      <c r="Q9" s="8"/>
      <c r="R9" s="8"/>
      <c r="S9" s="8"/>
      <c r="T9" s="16">
        <v>180.56143639999996</v>
      </c>
    </row>
    <row r="10" spans="1:20" ht="15" outlineLevel="2">
      <c r="A10" s="5" t="s">
        <v>159</v>
      </c>
      <c r="B10" s="19" t="s">
        <v>160</v>
      </c>
      <c r="C10" s="6" t="s">
        <v>161</v>
      </c>
      <c r="D10" s="5" t="s">
        <v>290</v>
      </c>
      <c r="E10" s="5" t="s">
        <v>107</v>
      </c>
      <c r="F10" s="5" t="s">
        <v>110</v>
      </c>
      <c r="G10" s="52"/>
      <c r="H10" s="53"/>
      <c r="I10" s="52"/>
      <c r="J10" s="52">
        <v>180</v>
      </c>
      <c r="K10" s="15"/>
      <c r="L10" s="5"/>
      <c r="M10" s="52"/>
      <c r="N10" s="5"/>
      <c r="O10" s="52"/>
      <c r="P10" s="53"/>
      <c r="Q10" s="52"/>
      <c r="R10" s="52"/>
      <c r="S10" s="52"/>
      <c r="T10" s="16">
        <v>180</v>
      </c>
    </row>
    <row r="11" spans="1:20" ht="15" outlineLevel="2">
      <c r="A11" s="5" t="s">
        <v>159</v>
      </c>
      <c r="B11" s="19" t="s">
        <v>160</v>
      </c>
      <c r="C11" s="6" t="s">
        <v>502</v>
      </c>
      <c r="D11" s="5" t="s">
        <v>290</v>
      </c>
      <c r="E11" s="5" t="s">
        <v>36</v>
      </c>
      <c r="F11" s="5" t="s">
        <v>36</v>
      </c>
      <c r="G11" s="52"/>
      <c r="H11" s="53"/>
      <c r="I11" s="52"/>
      <c r="J11" s="52"/>
      <c r="K11" s="15"/>
      <c r="L11" s="5"/>
      <c r="M11" s="52"/>
      <c r="N11" s="15">
        <v>0.75</v>
      </c>
      <c r="O11" s="52">
        <v>54</v>
      </c>
      <c r="P11" s="53"/>
      <c r="Q11" s="52"/>
      <c r="R11" s="52"/>
      <c r="S11" s="52"/>
      <c r="T11" s="16">
        <v>54</v>
      </c>
    </row>
    <row r="12" spans="1:20" ht="15" outlineLevel="2">
      <c r="A12" s="12" t="s">
        <v>159</v>
      </c>
      <c r="B12" s="19" t="s">
        <v>160</v>
      </c>
      <c r="C12" s="12" t="s">
        <v>502</v>
      </c>
      <c r="D12" s="12" t="s">
        <v>290</v>
      </c>
      <c r="E12" s="12" t="s">
        <v>111</v>
      </c>
      <c r="F12" s="12" t="s">
        <v>111</v>
      </c>
      <c r="G12" s="54"/>
      <c r="H12" s="55"/>
      <c r="I12" s="54"/>
      <c r="J12" s="54"/>
      <c r="K12" s="14">
        <v>1</v>
      </c>
      <c r="L12" s="13">
        <v>0.15</v>
      </c>
      <c r="M12" s="54">
        <v>470.25</v>
      </c>
      <c r="N12" s="56"/>
      <c r="O12" s="54"/>
      <c r="P12" s="55"/>
      <c r="Q12" s="54"/>
      <c r="R12" s="54"/>
      <c r="S12" s="54"/>
      <c r="T12" s="16">
        <v>470.25</v>
      </c>
    </row>
    <row r="13" spans="1:20" s="72" customFormat="1" ht="15.75" outlineLevel="1" collapsed="1">
      <c r="A13" s="77"/>
      <c r="B13" s="70"/>
      <c r="C13" s="77"/>
      <c r="D13" s="78" t="s">
        <v>533</v>
      </c>
      <c r="E13" s="77"/>
      <c r="F13" s="77"/>
      <c r="G13" s="79">
        <f aca="true" t="shared" si="0" ref="G13:T13">SUBTOTAL(9,G5:G12)</f>
        <v>665.5391428999999</v>
      </c>
      <c r="H13" s="80">
        <f t="shared" si="0"/>
        <v>1108</v>
      </c>
      <c r="I13" s="79">
        <f t="shared" si="0"/>
        <v>156.82</v>
      </c>
      <c r="J13" s="79">
        <f t="shared" si="0"/>
        <v>180</v>
      </c>
      <c r="K13" s="81">
        <f t="shared" si="0"/>
        <v>1</v>
      </c>
      <c r="L13" s="82">
        <f t="shared" si="0"/>
        <v>0.15</v>
      </c>
      <c r="M13" s="79">
        <f t="shared" si="0"/>
        <v>470.25</v>
      </c>
      <c r="N13" s="83">
        <f t="shared" si="0"/>
        <v>0.75</v>
      </c>
      <c r="O13" s="79">
        <f t="shared" si="0"/>
        <v>54</v>
      </c>
      <c r="P13" s="80">
        <f t="shared" si="0"/>
        <v>0</v>
      </c>
      <c r="Q13" s="79">
        <f t="shared" si="0"/>
        <v>0</v>
      </c>
      <c r="R13" s="79">
        <f t="shared" si="0"/>
        <v>0</v>
      </c>
      <c r="S13" s="79">
        <f t="shared" si="0"/>
        <v>0</v>
      </c>
      <c r="T13" s="16">
        <f t="shared" si="0"/>
        <v>1526.6091428999998</v>
      </c>
    </row>
    <row r="14" spans="1:20" ht="15" outlineLevel="2">
      <c r="A14" s="5" t="s">
        <v>159</v>
      </c>
      <c r="B14" s="19" t="s">
        <v>164</v>
      </c>
      <c r="C14" s="6" t="s">
        <v>165</v>
      </c>
      <c r="D14" s="5" t="s">
        <v>295</v>
      </c>
      <c r="E14" s="5" t="s">
        <v>107</v>
      </c>
      <c r="F14" s="7">
        <v>15</v>
      </c>
      <c r="G14" s="8">
        <v>3.134523</v>
      </c>
      <c r="H14" s="9">
        <v>9</v>
      </c>
      <c r="I14" s="8">
        <v>0.9</v>
      </c>
      <c r="J14" s="8"/>
      <c r="K14" s="15"/>
      <c r="L14" s="5"/>
      <c r="M14" s="8"/>
      <c r="N14" s="5"/>
      <c r="O14" s="8"/>
      <c r="P14" s="9"/>
      <c r="Q14" s="8"/>
      <c r="R14" s="8"/>
      <c r="S14" s="8"/>
      <c r="T14" s="16">
        <v>4.034523</v>
      </c>
    </row>
    <row r="15" spans="1:20" ht="15" outlineLevel="2">
      <c r="A15" s="5" t="s">
        <v>159</v>
      </c>
      <c r="B15" s="19" t="s">
        <v>164</v>
      </c>
      <c r="C15" s="6" t="s">
        <v>165</v>
      </c>
      <c r="D15" s="5" t="s">
        <v>295</v>
      </c>
      <c r="E15" s="5" t="s">
        <v>107</v>
      </c>
      <c r="F15" s="7" t="s">
        <v>138</v>
      </c>
      <c r="G15" s="8">
        <v>3.3271770000000003</v>
      </c>
      <c r="H15" s="9">
        <v>2</v>
      </c>
      <c r="I15" s="8">
        <v>0.12</v>
      </c>
      <c r="J15" s="8"/>
      <c r="K15" s="15"/>
      <c r="L15" s="5"/>
      <c r="M15" s="8"/>
      <c r="N15" s="5"/>
      <c r="O15" s="8"/>
      <c r="P15" s="9"/>
      <c r="Q15" s="8"/>
      <c r="R15" s="8"/>
      <c r="S15" s="8"/>
      <c r="T15" s="16">
        <v>3.4471770000000004</v>
      </c>
    </row>
    <row r="16" spans="1:20" ht="15" outlineLevel="2">
      <c r="A16" s="5" t="s">
        <v>159</v>
      </c>
      <c r="B16" s="19" t="s">
        <v>164</v>
      </c>
      <c r="C16" s="6" t="s">
        <v>165</v>
      </c>
      <c r="D16" s="5" t="s">
        <v>295</v>
      </c>
      <c r="E16" s="5" t="s">
        <v>107</v>
      </c>
      <c r="F16" s="7" t="s">
        <v>139</v>
      </c>
      <c r="G16" s="8">
        <v>3.0957499999999993</v>
      </c>
      <c r="H16" s="9">
        <v>5</v>
      </c>
      <c r="I16" s="8">
        <v>0.3</v>
      </c>
      <c r="J16" s="8"/>
      <c r="K16" s="15"/>
      <c r="L16" s="5"/>
      <c r="M16" s="8"/>
      <c r="N16" s="5"/>
      <c r="O16" s="8"/>
      <c r="P16" s="9"/>
      <c r="Q16" s="8"/>
      <c r="R16" s="8"/>
      <c r="S16" s="8"/>
      <c r="T16" s="16">
        <v>3.395749999999999</v>
      </c>
    </row>
    <row r="17" spans="1:20" ht="15" outlineLevel="2">
      <c r="A17" s="5" t="s">
        <v>159</v>
      </c>
      <c r="B17" s="19" t="s">
        <v>164</v>
      </c>
      <c r="C17" s="6" t="s">
        <v>165</v>
      </c>
      <c r="D17" s="5" t="s">
        <v>295</v>
      </c>
      <c r="E17" s="5" t="s">
        <v>107</v>
      </c>
      <c r="F17" s="5" t="s">
        <v>110</v>
      </c>
      <c r="G17" s="52"/>
      <c r="H17" s="53"/>
      <c r="I17" s="52"/>
      <c r="J17" s="52">
        <v>90</v>
      </c>
      <c r="K17" s="15"/>
      <c r="L17" s="5"/>
      <c r="M17" s="52"/>
      <c r="N17" s="5"/>
      <c r="O17" s="52"/>
      <c r="P17" s="53"/>
      <c r="Q17" s="52"/>
      <c r="R17" s="52"/>
      <c r="S17" s="52"/>
      <c r="T17" s="16">
        <v>90</v>
      </c>
    </row>
    <row r="18" spans="1:20" ht="15" outlineLevel="2">
      <c r="A18" s="12" t="s">
        <v>159</v>
      </c>
      <c r="B18" s="19" t="s">
        <v>164</v>
      </c>
      <c r="C18" s="12" t="s">
        <v>479</v>
      </c>
      <c r="D18" s="12" t="s">
        <v>295</v>
      </c>
      <c r="E18" s="12" t="s">
        <v>111</v>
      </c>
      <c r="F18" s="12" t="s">
        <v>111</v>
      </c>
      <c r="G18" s="54"/>
      <c r="H18" s="55"/>
      <c r="I18" s="54"/>
      <c r="J18" s="54"/>
      <c r="K18" s="14">
        <v>2</v>
      </c>
      <c r="L18" s="13">
        <v>0.0177</v>
      </c>
      <c r="M18" s="54">
        <v>110.979</v>
      </c>
      <c r="N18" s="56"/>
      <c r="O18" s="54"/>
      <c r="P18" s="55"/>
      <c r="Q18" s="54"/>
      <c r="R18" s="54"/>
      <c r="S18" s="54"/>
      <c r="T18" s="16">
        <v>110.979</v>
      </c>
    </row>
    <row r="19" spans="1:20" s="72" customFormat="1" ht="15.75" outlineLevel="1" collapsed="1">
      <c r="A19" s="77"/>
      <c r="B19" s="70"/>
      <c r="C19" s="77"/>
      <c r="D19" s="78" t="s">
        <v>538</v>
      </c>
      <c r="E19" s="77"/>
      <c r="F19" s="77"/>
      <c r="G19" s="79">
        <f aca="true" t="shared" si="1" ref="G19:T19">SUBTOTAL(9,G14:G18)</f>
        <v>9.55745</v>
      </c>
      <c r="H19" s="80">
        <f t="shared" si="1"/>
        <v>16</v>
      </c>
      <c r="I19" s="79">
        <f t="shared" si="1"/>
        <v>1.32</v>
      </c>
      <c r="J19" s="79">
        <f t="shared" si="1"/>
        <v>90</v>
      </c>
      <c r="K19" s="81">
        <f t="shared" si="1"/>
        <v>2</v>
      </c>
      <c r="L19" s="82">
        <f t="shared" si="1"/>
        <v>0.0177</v>
      </c>
      <c r="M19" s="79">
        <f t="shared" si="1"/>
        <v>110.979</v>
      </c>
      <c r="N19" s="83">
        <f t="shared" si="1"/>
        <v>0</v>
      </c>
      <c r="O19" s="79">
        <f t="shared" si="1"/>
        <v>0</v>
      </c>
      <c r="P19" s="80">
        <f t="shared" si="1"/>
        <v>0</v>
      </c>
      <c r="Q19" s="79">
        <f t="shared" si="1"/>
        <v>0</v>
      </c>
      <c r="R19" s="79">
        <f t="shared" si="1"/>
        <v>0</v>
      </c>
      <c r="S19" s="79">
        <f t="shared" si="1"/>
        <v>0</v>
      </c>
      <c r="T19" s="16">
        <f t="shared" si="1"/>
        <v>211.85645</v>
      </c>
    </row>
    <row r="20" spans="1:20" ht="15" outlineLevel="2">
      <c r="A20" s="5" t="s">
        <v>159</v>
      </c>
      <c r="B20" s="19" t="s">
        <v>209</v>
      </c>
      <c r="C20" s="6">
        <v>900300</v>
      </c>
      <c r="D20" s="5" t="s">
        <v>339</v>
      </c>
      <c r="E20" s="5" t="s">
        <v>107</v>
      </c>
      <c r="F20" s="7">
        <v>15</v>
      </c>
      <c r="G20" s="8">
        <v>6.896980000000001</v>
      </c>
      <c r="H20" s="9">
        <v>20</v>
      </c>
      <c r="I20" s="8">
        <v>2</v>
      </c>
      <c r="J20" s="8"/>
      <c r="K20" s="15"/>
      <c r="L20" s="5"/>
      <c r="M20" s="8"/>
      <c r="N20" s="5"/>
      <c r="O20" s="8"/>
      <c r="P20" s="9"/>
      <c r="Q20" s="8"/>
      <c r="R20" s="8"/>
      <c r="S20" s="8"/>
      <c r="T20" s="16">
        <v>8.896980000000001</v>
      </c>
    </row>
    <row r="21" spans="1:20" ht="15" outlineLevel="2">
      <c r="A21" s="5" t="s">
        <v>159</v>
      </c>
      <c r="B21" s="19" t="s">
        <v>209</v>
      </c>
      <c r="C21" s="6">
        <v>900300</v>
      </c>
      <c r="D21" s="5" t="s">
        <v>339</v>
      </c>
      <c r="E21" s="5" t="s">
        <v>107</v>
      </c>
      <c r="F21" s="7" t="s">
        <v>138</v>
      </c>
      <c r="G21" s="8">
        <v>4.207008</v>
      </c>
      <c r="H21" s="9">
        <v>2</v>
      </c>
      <c r="I21" s="8">
        <v>0.12</v>
      </c>
      <c r="J21" s="8"/>
      <c r="K21" s="15"/>
      <c r="L21" s="5"/>
      <c r="M21" s="8"/>
      <c r="N21" s="5"/>
      <c r="O21" s="8"/>
      <c r="P21" s="9"/>
      <c r="Q21" s="8"/>
      <c r="R21" s="8"/>
      <c r="S21" s="8"/>
      <c r="T21" s="16">
        <v>4.327008</v>
      </c>
    </row>
    <row r="22" spans="1:20" ht="15" outlineLevel="2">
      <c r="A22" s="5" t="s">
        <v>159</v>
      </c>
      <c r="B22" s="19" t="s">
        <v>209</v>
      </c>
      <c r="C22" s="6">
        <v>900300</v>
      </c>
      <c r="D22" s="5" t="s">
        <v>339</v>
      </c>
      <c r="E22" s="5" t="s">
        <v>107</v>
      </c>
      <c r="F22" s="7" t="s">
        <v>139</v>
      </c>
      <c r="G22" s="8">
        <v>2.233</v>
      </c>
      <c r="H22" s="9">
        <v>6</v>
      </c>
      <c r="I22" s="8">
        <v>0.36</v>
      </c>
      <c r="J22" s="8"/>
      <c r="K22" s="15"/>
      <c r="L22" s="5"/>
      <c r="M22" s="8"/>
      <c r="N22" s="5"/>
      <c r="O22" s="8"/>
      <c r="P22" s="9"/>
      <c r="Q22" s="8"/>
      <c r="R22" s="8"/>
      <c r="S22" s="8"/>
      <c r="T22" s="16">
        <v>2.593</v>
      </c>
    </row>
    <row r="23" spans="1:20" ht="15" outlineLevel="2">
      <c r="A23" s="5" t="s">
        <v>159</v>
      </c>
      <c r="B23" s="19" t="s">
        <v>209</v>
      </c>
      <c r="C23" s="6">
        <v>900300</v>
      </c>
      <c r="D23" s="5" t="s">
        <v>339</v>
      </c>
      <c r="E23" s="5" t="s">
        <v>107</v>
      </c>
      <c r="F23" s="5" t="s">
        <v>110</v>
      </c>
      <c r="G23" s="52"/>
      <c r="H23" s="53"/>
      <c r="I23" s="52"/>
      <c r="J23" s="52">
        <v>45</v>
      </c>
      <c r="K23" s="15"/>
      <c r="L23" s="5"/>
      <c r="M23" s="52"/>
      <c r="N23" s="5"/>
      <c r="O23" s="52"/>
      <c r="P23" s="53"/>
      <c r="Q23" s="52"/>
      <c r="R23" s="52"/>
      <c r="S23" s="52"/>
      <c r="T23" s="16">
        <v>45</v>
      </c>
    </row>
    <row r="24" spans="1:20" s="72" customFormat="1" ht="15.75" outlineLevel="1" collapsed="1">
      <c r="A24" s="77"/>
      <c r="B24" s="70"/>
      <c r="C24" s="77"/>
      <c r="D24" s="78" t="s">
        <v>586</v>
      </c>
      <c r="E24" s="77"/>
      <c r="F24" s="77"/>
      <c r="G24" s="79">
        <f aca="true" t="shared" si="2" ref="G24:T24">SUBTOTAL(9,G20:G23)</f>
        <v>13.336988000000002</v>
      </c>
      <c r="H24" s="80">
        <f t="shared" si="2"/>
        <v>28</v>
      </c>
      <c r="I24" s="79">
        <f t="shared" si="2"/>
        <v>2.48</v>
      </c>
      <c r="J24" s="79">
        <f t="shared" si="2"/>
        <v>45</v>
      </c>
      <c r="K24" s="81">
        <f t="shared" si="2"/>
        <v>0</v>
      </c>
      <c r="L24" s="82">
        <f t="shared" si="2"/>
        <v>0</v>
      </c>
      <c r="M24" s="79">
        <f t="shared" si="2"/>
        <v>0</v>
      </c>
      <c r="N24" s="83">
        <f t="shared" si="2"/>
        <v>0</v>
      </c>
      <c r="O24" s="79">
        <f t="shared" si="2"/>
        <v>0</v>
      </c>
      <c r="P24" s="80">
        <f t="shared" si="2"/>
        <v>0</v>
      </c>
      <c r="Q24" s="79">
        <f t="shared" si="2"/>
        <v>0</v>
      </c>
      <c r="R24" s="79">
        <f t="shared" si="2"/>
        <v>0</v>
      </c>
      <c r="S24" s="79">
        <f t="shared" si="2"/>
        <v>0</v>
      </c>
      <c r="T24" s="16">
        <f t="shared" si="2"/>
        <v>60.816988</v>
      </c>
    </row>
    <row r="25" spans="1:20" ht="15" outlineLevel="2">
      <c r="A25" s="5" t="s">
        <v>159</v>
      </c>
      <c r="B25" s="19" t="s">
        <v>239</v>
      </c>
      <c r="C25" s="6">
        <v>107001</v>
      </c>
      <c r="D25" s="5" t="s">
        <v>399</v>
      </c>
      <c r="E25" s="5" t="s">
        <v>107</v>
      </c>
      <c r="F25" s="7">
        <v>15</v>
      </c>
      <c r="G25" s="8">
        <v>222.520251</v>
      </c>
      <c r="H25" s="9">
        <v>612</v>
      </c>
      <c r="I25" s="8">
        <v>61.2</v>
      </c>
      <c r="J25" s="8"/>
      <c r="K25" s="15"/>
      <c r="L25" s="5"/>
      <c r="M25" s="8"/>
      <c r="N25" s="5"/>
      <c r="O25" s="8"/>
      <c r="P25" s="9"/>
      <c r="Q25" s="8"/>
      <c r="R25" s="8"/>
      <c r="S25" s="8"/>
      <c r="T25" s="16">
        <v>283.720251</v>
      </c>
    </row>
    <row r="26" spans="1:20" ht="15" outlineLevel="2">
      <c r="A26" s="5" t="s">
        <v>159</v>
      </c>
      <c r="B26" s="19" t="s">
        <v>239</v>
      </c>
      <c r="C26" s="6">
        <v>107001</v>
      </c>
      <c r="D26" s="5" t="s">
        <v>399</v>
      </c>
      <c r="E26" s="5" t="s">
        <v>107</v>
      </c>
      <c r="F26" s="7" t="s">
        <v>137</v>
      </c>
      <c r="G26" s="8">
        <v>305.14715850000005</v>
      </c>
      <c r="H26" s="9">
        <v>57</v>
      </c>
      <c r="I26" s="8">
        <v>3.42</v>
      </c>
      <c r="J26" s="8"/>
      <c r="K26" s="15"/>
      <c r="L26" s="5"/>
      <c r="M26" s="8"/>
      <c r="N26" s="5"/>
      <c r="O26" s="8"/>
      <c r="P26" s="9"/>
      <c r="Q26" s="8"/>
      <c r="R26" s="8"/>
      <c r="S26" s="8"/>
      <c r="T26" s="16">
        <v>308.56715850000006</v>
      </c>
    </row>
    <row r="27" spans="1:20" ht="15" outlineLevel="2">
      <c r="A27" s="5" t="s">
        <v>159</v>
      </c>
      <c r="B27" s="19" t="s">
        <v>239</v>
      </c>
      <c r="C27" s="6">
        <v>107001</v>
      </c>
      <c r="D27" s="5" t="s">
        <v>399</v>
      </c>
      <c r="E27" s="5" t="s">
        <v>107</v>
      </c>
      <c r="F27" s="7" t="s">
        <v>138</v>
      </c>
      <c r="G27" s="8">
        <v>627.825153</v>
      </c>
      <c r="H27" s="9">
        <v>386</v>
      </c>
      <c r="I27" s="8">
        <v>23.16</v>
      </c>
      <c r="J27" s="8"/>
      <c r="K27" s="15"/>
      <c r="L27" s="5"/>
      <c r="M27" s="8"/>
      <c r="N27" s="5"/>
      <c r="O27" s="8"/>
      <c r="P27" s="9"/>
      <c r="Q27" s="8"/>
      <c r="R27" s="8"/>
      <c r="S27" s="8"/>
      <c r="T27" s="16">
        <v>650.985153</v>
      </c>
    </row>
    <row r="28" spans="1:20" ht="15" outlineLevel="2">
      <c r="A28" s="5" t="s">
        <v>159</v>
      </c>
      <c r="B28" s="19" t="s">
        <v>239</v>
      </c>
      <c r="C28" s="6">
        <v>107001</v>
      </c>
      <c r="D28" s="5" t="s">
        <v>399</v>
      </c>
      <c r="E28" s="5" t="s">
        <v>107</v>
      </c>
      <c r="F28" s="7" t="s">
        <v>139</v>
      </c>
      <c r="G28" s="8">
        <v>249.45147499999996</v>
      </c>
      <c r="H28" s="9">
        <v>199</v>
      </c>
      <c r="I28" s="8">
        <v>11.94</v>
      </c>
      <c r="J28" s="8"/>
      <c r="K28" s="15"/>
      <c r="L28" s="5"/>
      <c r="M28" s="8"/>
      <c r="N28" s="5"/>
      <c r="O28" s="8"/>
      <c r="P28" s="9"/>
      <c r="Q28" s="8"/>
      <c r="R28" s="8"/>
      <c r="S28" s="8"/>
      <c r="T28" s="16">
        <v>261.39147499999996</v>
      </c>
    </row>
    <row r="29" spans="1:20" ht="15" outlineLevel="2">
      <c r="A29" s="5" t="s">
        <v>159</v>
      </c>
      <c r="B29" s="19" t="s">
        <v>239</v>
      </c>
      <c r="C29" s="6">
        <v>107001</v>
      </c>
      <c r="D29" s="5" t="s">
        <v>399</v>
      </c>
      <c r="E29" s="5" t="s">
        <v>107</v>
      </c>
      <c r="F29" s="7" t="s">
        <v>116</v>
      </c>
      <c r="G29" s="8">
        <v>1.826636</v>
      </c>
      <c r="H29" s="9">
        <v>2</v>
      </c>
      <c r="I29" s="8">
        <v>0.96</v>
      </c>
      <c r="J29" s="8"/>
      <c r="K29" s="15"/>
      <c r="L29" s="5"/>
      <c r="M29" s="8"/>
      <c r="N29" s="5"/>
      <c r="O29" s="8"/>
      <c r="P29" s="9"/>
      <c r="Q29" s="8"/>
      <c r="R29" s="8"/>
      <c r="S29" s="8"/>
      <c r="T29" s="16">
        <v>2.7866359999999997</v>
      </c>
    </row>
    <row r="30" spans="1:20" ht="15" outlineLevel="2">
      <c r="A30" s="5" t="s">
        <v>159</v>
      </c>
      <c r="B30" s="19" t="s">
        <v>239</v>
      </c>
      <c r="C30" s="6">
        <v>107001</v>
      </c>
      <c r="D30" s="5" t="s">
        <v>399</v>
      </c>
      <c r="E30" s="5" t="s">
        <v>107</v>
      </c>
      <c r="F30" s="5" t="s">
        <v>110</v>
      </c>
      <c r="G30" s="52"/>
      <c r="H30" s="53"/>
      <c r="I30" s="52"/>
      <c r="J30" s="52">
        <v>180</v>
      </c>
      <c r="K30" s="15"/>
      <c r="L30" s="5"/>
      <c r="M30" s="52"/>
      <c r="N30" s="5"/>
      <c r="O30" s="52"/>
      <c r="P30" s="53"/>
      <c r="Q30" s="52"/>
      <c r="R30" s="52"/>
      <c r="S30" s="52"/>
      <c r="T30" s="16">
        <v>180</v>
      </c>
    </row>
    <row r="31" spans="1:20" ht="15" outlineLevel="2">
      <c r="A31" s="5" t="s">
        <v>159</v>
      </c>
      <c r="B31" s="19" t="s">
        <v>239</v>
      </c>
      <c r="C31" s="6">
        <v>107001</v>
      </c>
      <c r="D31" s="5" t="s">
        <v>399</v>
      </c>
      <c r="E31" s="5" t="s">
        <v>36</v>
      </c>
      <c r="F31" s="5" t="s">
        <v>36</v>
      </c>
      <c r="G31" s="52"/>
      <c r="H31" s="53"/>
      <c r="I31" s="52"/>
      <c r="J31" s="52"/>
      <c r="K31" s="15"/>
      <c r="L31" s="5"/>
      <c r="M31" s="52"/>
      <c r="N31" s="15">
        <v>4</v>
      </c>
      <c r="O31" s="52">
        <v>288</v>
      </c>
      <c r="P31" s="53"/>
      <c r="Q31" s="52"/>
      <c r="R31" s="52"/>
      <c r="S31" s="52"/>
      <c r="T31" s="16">
        <v>288</v>
      </c>
    </row>
    <row r="32" spans="1:20" ht="15" outlineLevel="2">
      <c r="A32" s="5" t="s">
        <v>159</v>
      </c>
      <c r="B32" s="19" t="s">
        <v>239</v>
      </c>
      <c r="C32" s="6">
        <v>107001</v>
      </c>
      <c r="D32" s="5" t="s">
        <v>399</v>
      </c>
      <c r="E32" s="5" t="s">
        <v>107</v>
      </c>
      <c r="F32" s="7" t="s">
        <v>154</v>
      </c>
      <c r="G32" s="8">
        <v>0.30800000000000005</v>
      </c>
      <c r="H32" s="9">
        <v>1</v>
      </c>
      <c r="I32" s="8">
        <v>0.06</v>
      </c>
      <c r="J32" s="8"/>
      <c r="K32" s="15"/>
      <c r="L32" s="5"/>
      <c r="M32" s="8"/>
      <c r="N32" s="5"/>
      <c r="O32" s="8"/>
      <c r="P32" s="9"/>
      <c r="Q32" s="8"/>
      <c r="R32" s="8"/>
      <c r="S32" s="8"/>
      <c r="T32" s="16">
        <v>0.36800000000000005</v>
      </c>
    </row>
    <row r="33" spans="1:20" ht="15" outlineLevel="2">
      <c r="A33" s="12" t="s">
        <v>159</v>
      </c>
      <c r="B33" s="20" t="s">
        <v>239</v>
      </c>
      <c r="C33" s="12">
        <v>107001</v>
      </c>
      <c r="D33" s="12" t="s">
        <v>399</v>
      </c>
      <c r="E33" s="12" t="s">
        <v>111</v>
      </c>
      <c r="F33" s="12" t="s">
        <v>111</v>
      </c>
      <c r="G33" s="54"/>
      <c r="H33" s="55"/>
      <c r="I33" s="54"/>
      <c r="J33" s="54"/>
      <c r="K33" s="14">
        <v>1</v>
      </c>
      <c r="L33" s="13">
        <v>1</v>
      </c>
      <c r="M33" s="54">
        <v>3135</v>
      </c>
      <c r="N33" s="56"/>
      <c r="O33" s="54"/>
      <c r="P33" s="55"/>
      <c r="Q33" s="54"/>
      <c r="R33" s="54"/>
      <c r="S33" s="54"/>
      <c r="T33" s="16">
        <v>3135</v>
      </c>
    </row>
    <row r="34" spans="1:20" ht="15" outlineLevel="2">
      <c r="A34" s="5" t="s">
        <v>159</v>
      </c>
      <c r="B34" s="19" t="s">
        <v>239</v>
      </c>
      <c r="C34" s="6">
        <v>107001</v>
      </c>
      <c r="D34" s="5" t="s">
        <v>399</v>
      </c>
      <c r="E34" s="5" t="s">
        <v>133</v>
      </c>
      <c r="F34" s="5" t="s">
        <v>133</v>
      </c>
      <c r="G34" s="52"/>
      <c r="H34" s="53"/>
      <c r="I34" s="52"/>
      <c r="J34" s="52"/>
      <c r="K34" s="15"/>
      <c r="L34" s="5"/>
      <c r="M34" s="52"/>
      <c r="N34" s="5"/>
      <c r="O34" s="52"/>
      <c r="P34" s="53"/>
      <c r="Q34" s="52"/>
      <c r="R34" s="52"/>
      <c r="S34" s="52">
        <v>64.87</v>
      </c>
      <c r="T34" s="16">
        <v>64.87</v>
      </c>
    </row>
    <row r="35" spans="1:20" s="72" customFormat="1" ht="15.75" outlineLevel="1" collapsed="1">
      <c r="A35" s="77"/>
      <c r="B35" s="70"/>
      <c r="C35" s="77"/>
      <c r="D35" s="78" t="s">
        <v>660</v>
      </c>
      <c r="E35" s="77"/>
      <c r="F35" s="77"/>
      <c r="G35" s="79">
        <f aca="true" t="shared" si="3" ref="G35:T35">SUBTOTAL(9,G25:G34)</f>
        <v>1407.0786735</v>
      </c>
      <c r="H35" s="80">
        <f t="shared" si="3"/>
        <v>1257</v>
      </c>
      <c r="I35" s="79">
        <f t="shared" si="3"/>
        <v>100.74</v>
      </c>
      <c r="J35" s="79">
        <f t="shared" si="3"/>
        <v>180</v>
      </c>
      <c r="K35" s="81">
        <f t="shared" si="3"/>
        <v>1</v>
      </c>
      <c r="L35" s="82">
        <f t="shared" si="3"/>
        <v>1</v>
      </c>
      <c r="M35" s="79">
        <f t="shared" si="3"/>
        <v>3135</v>
      </c>
      <c r="N35" s="83">
        <f t="shared" si="3"/>
        <v>4</v>
      </c>
      <c r="O35" s="79">
        <f t="shared" si="3"/>
        <v>288</v>
      </c>
      <c r="P35" s="80">
        <f t="shared" si="3"/>
        <v>0</v>
      </c>
      <c r="Q35" s="79">
        <f t="shared" si="3"/>
        <v>0</v>
      </c>
      <c r="R35" s="79">
        <f t="shared" si="3"/>
        <v>0</v>
      </c>
      <c r="S35" s="79">
        <f t="shared" si="3"/>
        <v>64.87</v>
      </c>
      <c r="T35" s="16">
        <f t="shared" si="3"/>
        <v>5175.6886735</v>
      </c>
    </row>
    <row r="36" spans="1:20" ht="15" outlineLevel="2">
      <c r="A36" s="12" t="s">
        <v>159</v>
      </c>
      <c r="B36" s="19" t="s">
        <v>239</v>
      </c>
      <c r="C36" s="12">
        <v>107001</v>
      </c>
      <c r="D36" s="12" t="s">
        <v>18</v>
      </c>
      <c r="E36" s="12" t="s">
        <v>111</v>
      </c>
      <c r="F36" s="12" t="s">
        <v>111</v>
      </c>
      <c r="G36" s="54"/>
      <c r="H36" s="55"/>
      <c r="I36" s="54"/>
      <c r="J36" s="54"/>
      <c r="K36" s="14">
        <v>2</v>
      </c>
      <c r="L36" s="13">
        <v>0.1429</v>
      </c>
      <c r="M36" s="54">
        <v>895.983</v>
      </c>
      <c r="N36" s="56"/>
      <c r="O36" s="54"/>
      <c r="P36" s="55"/>
      <c r="Q36" s="54"/>
      <c r="R36" s="54"/>
      <c r="S36" s="54"/>
      <c r="T36" s="16">
        <v>895.983</v>
      </c>
    </row>
    <row r="37" spans="1:20" s="72" customFormat="1" ht="15.75" outlineLevel="1" collapsed="1">
      <c r="A37" s="77"/>
      <c r="B37" s="70"/>
      <c r="C37" s="77"/>
      <c r="D37" s="78" t="s">
        <v>661</v>
      </c>
      <c r="E37" s="77"/>
      <c r="F37" s="77"/>
      <c r="G37" s="79">
        <f aca="true" t="shared" si="4" ref="G37:T37">SUBTOTAL(9,G36:G36)</f>
        <v>0</v>
      </c>
      <c r="H37" s="80">
        <f t="shared" si="4"/>
        <v>0</v>
      </c>
      <c r="I37" s="79">
        <f t="shared" si="4"/>
        <v>0</v>
      </c>
      <c r="J37" s="79">
        <f t="shared" si="4"/>
        <v>0</v>
      </c>
      <c r="K37" s="81">
        <f t="shared" si="4"/>
        <v>2</v>
      </c>
      <c r="L37" s="82">
        <f t="shared" si="4"/>
        <v>0.1429</v>
      </c>
      <c r="M37" s="79">
        <f t="shared" si="4"/>
        <v>895.983</v>
      </c>
      <c r="N37" s="83">
        <f t="shared" si="4"/>
        <v>0</v>
      </c>
      <c r="O37" s="79">
        <f t="shared" si="4"/>
        <v>0</v>
      </c>
      <c r="P37" s="80">
        <f t="shared" si="4"/>
        <v>0</v>
      </c>
      <c r="Q37" s="79">
        <f t="shared" si="4"/>
        <v>0</v>
      </c>
      <c r="R37" s="79">
        <f t="shared" si="4"/>
        <v>0</v>
      </c>
      <c r="S37" s="79">
        <f t="shared" si="4"/>
        <v>0</v>
      </c>
      <c r="T37" s="16">
        <f t="shared" si="4"/>
        <v>895.983</v>
      </c>
    </row>
    <row r="38" spans="1:20" ht="15" outlineLevel="2">
      <c r="A38" s="5" t="s">
        <v>159</v>
      </c>
      <c r="B38" s="19" t="s">
        <v>209</v>
      </c>
      <c r="C38" s="6">
        <v>707000</v>
      </c>
      <c r="D38" s="5" t="s">
        <v>414</v>
      </c>
      <c r="E38" s="5" t="s">
        <v>107</v>
      </c>
      <c r="F38" s="7">
        <v>15</v>
      </c>
      <c r="G38" s="8">
        <v>4.143335</v>
      </c>
      <c r="H38" s="9">
        <v>12</v>
      </c>
      <c r="I38" s="8">
        <v>1.2</v>
      </c>
      <c r="J38" s="8"/>
      <c r="K38" s="15"/>
      <c r="L38" s="5"/>
      <c r="M38" s="8"/>
      <c r="N38" s="5"/>
      <c r="O38" s="8"/>
      <c r="P38" s="9"/>
      <c r="Q38" s="8"/>
      <c r="R38" s="8"/>
      <c r="S38" s="8"/>
      <c r="T38" s="16">
        <v>5.343335000000001</v>
      </c>
    </row>
    <row r="39" spans="1:20" ht="15" outlineLevel="2">
      <c r="A39" s="5" t="s">
        <v>159</v>
      </c>
      <c r="B39" s="19" t="s">
        <v>209</v>
      </c>
      <c r="C39" s="6">
        <v>707000</v>
      </c>
      <c r="D39" s="5" t="s">
        <v>414</v>
      </c>
      <c r="E39" s="5" t="s">
        <v>107</v>
      </c>
      <c r="F39" s="7" t="s">
        <v>138</v>
      </c>
      <c r="G39" s="8">
        <v>3.883392</v>
      </c>
      <c r="H39" s="9">
        <v>3</v>
      </c>
      <c r="I39" s="8">
        <v>0.18</v>
      </c>
      <c r="J39" s="8"/>
      <c r="K39" s="15"/>
      <c r="L39" s="5"/>
      <c r="M39" s="8"/>
      <c r="N39" s="5"/>
      <c r="O39" s="8"/>
      <c r="P39" s="9"/>
      <c r="Q39" s="8"/>
      <c r="R39" s="8"/>
      <c r="S39" s="8"/>
      <c r="T39" s="16">
        <v>4.063392</v>
      </c>
    </row>
    <row r="40" spans="1:20" ht="15" outlineLevel="2">
      <c r="A40" s="5" t="s">
        <v>159</v>
      </c>
      <c r="B40" s="19" t="s">
        <v>209</v>
      </c>
      <c r="C40" s="6">
        <v>707000</v>
      </c>
      <c r="D40" s="5" t="s">
        <v>414</v>
      </c>
      <c r="E40" s="5" t="s">
        <v>107</v>
      </c>
      <c r="F40" s="5" t="s">
        <v>110</v>
      </c>
      <c r="G40" s="52"/>
      <c r="H40" s="53"/>
      <c r="I40" s="52"/>
      <c r="J40" s="52">
        <v>30</v>
      </c>
      <c r="K40" s="15"/>
      <c r="L40" s="5"/>
      <c r="M40" s="52"/>
      <c r="N40" s="5"/>
      <c r="O40" s="52"/>
      <c r="P40" s="53"/>
      <c r="Q40" s="52"/>
      <c r="R40" s="52"/>
      <c r="S40" s="52"/>
      <c r="T40" s="16">
        <v>30</v>
      </c>
    </row>
    <row r="41" spans="1:20" s="72" customFormat="1" ht="15.75" outlineLevel="1" collapsed="1">
      <c r="A41" s="77"/>
      <c r="B41" s="70"/>
      <c r="C41" s="77"/>
      <c r="D41" s="78" t="s">
        <v>679</v>
      </c>
      <c r="E41" s="77"/>
      <c r="F41" s="77"/>
      <c r="G41" s="79">
        <f aca="true" t="shared" si="5" ref="G41:T41">SUBTOTAL(9,G38:G40)</f>
        <v>8.026727000000001</v>
      </c>
      <c r="H41" s="80">
        <f t="shared" si="5"/>
        <v>15</v>
      </c>
      <c r="I41" s="79">
        <f t="shared" si="5"/>
        <v>1.38</v>
      </c>
      <c r="J41" s="79">
        <f t="shared" si="5"/>
        <v>30</v>
      </c>
      <c r="K41" s="81">
        <f t="shared" si="5"/>
        <v>0</v>
      </c>
      <c r="L41" s="82">
        <f t="shared" si="5"/>
        <v>0</v>
      </c>
      <c r="M41" s="79">
        <f t="shared" si="5"/>
        <v>0</v>
      </c>
      <c r="N41" s="83">
        <f t="shared" si="5"/>
        <v>0</v>
      </c>
      <c r="O41" s="79">
        <f t="shared" si="5"/>
        <v>0</v>
      </c>
      <c r="P41" s="80">
        <f t="shared" si="5"/>
        <v>0</v>
      </c>
      <c r="Q41" s="79">
        <f t="shared" si="5"/>
        <v>0</v>
      </c>
      <c r="R41" s="79">
        <f t="shared" si="5"/>
        <v>0</v>
      </c>
      <c r="S41" s="79">
        <f t="shared" si="5"/>
        <v>0</v>
      </c>
      <c r="T41" s="16">
        <f t="shared" si="5"/>
        <v>39.406727000000004</v>
      </c>
    </row>
    <row r="42" spans="1:20" ht="15" outlineLevel="2">
      <c r="A42" s="5" t="s">
        <v>159</v>
      </c>
      <c r="B42" s="19" t="s">
        <v>249</v>
      </c>
      <c r="C42" s="6">
        <v>703001</v>
      </c>
      <c r="D42" s="5" t="s">
        <v>420</v>
      </c>
      <c r="E42" s="5" t="s">
        <v>107</v>
      </c>
      <c r="F42" s="7">
        <v>15</v>
      </c>
      <c r="G42" s="8">
        <v>13.886606000000002</v>
      </c>
      <c r="H42" s="9">
        <v>40</v>
      </c>
      <c r="I42" s="8">
        <v>4</v>
      </c>
      <c r="J42" s="8"/>
      <c r="K42" s="15"/>
      <c r="L42" s="5"/>
      <c r="M42" s="8"/>
      <c r="N42" s="5"/>
      <c r="O42" s="8"/>
      <c r="P42" s="9"/>
      <c r="Q42" s="8"/>
      <c r="R42" s="8"/>
      <c r="S42" s="8"/>
      <c r="T42" s="16">
        <v>17.886606</v>
      </c>
    </row>
    <row r="43" spans="1:20" ht="15" outlineLevel="2">
      <c r="A43" s="5" t="s">
        <v>159</v>
      </c>
      <c r="B43" s="19" t="s">
        <v>249</v>
      </c>
      <c r="C43" s="6">
        <v>703001</v>
      </c>
      <c r="D43" s="5" t="s">
        <v>420</v>
      </c>
      <c r="E43" s="5" t="s">
        <v>107</v>
      </c>
      <c r="F43" s="7" t="s">
        <v>137</v>
      </c>
      <c r="G43" s="8">
        <v>53.2639605</v>
      </c>
      <c r="H43" s="9">
        <v>11</v>
      </c>
      <c r="I43" s="8">
        <v>0.66</v>
      </c>
      <c r="J43" s="8"/>
      <c r="K43" s="15"/>
      <c r="L43" s="5"/>
      <c r="M43" s="8"/>
      <c r="N43" s="5"/>
      <c r="O43" s="8"/>
      <c r="P43" s="9"/>
      <c r="Q43" s="8"/>
      <c r="R43" s="8"/>
      <c r="S43" s="8"/>
      <c r="T43" s="16">
        <v>53.9239605</v>
      </c>
    </row>
    <row r="44" spans="1:20" ht="15" outlineLevel="2">
      <c r="A44" s="5" t="s">
        <v>159</v>
      </c>
      <c r="B44" s="19" t="s">
        <v>249</v>
      </c>
      <c r="C44" s="6">
        <v>703001</v>
      </c>
      <c r="D44" s="5" t="s">
        <v>420</v>
      </c>
      <c r="E44" s="5" t="s">
        <v>107</v>
      </c>
      <c r="F44" s="7" t="s">
        <v>138</v>
      </c>
      <c r="G44" s="8">
        <v>26.182557000000003</v>
      </c>
      <c r="H44" s="9">
        <v>18</v>
      </c>
      <c r="I44" s="8">
        <v>1.08</v>
      </c>
      <c r="J44" s="8"/>
      <c r="K44" s="15"/>
      <c r="L44" s="5"/>
      <c r="M44" s="8"/>
      <c r="N44" s="5"/>
      <c r="O44" s="8"/>
      <c r="P44" s="9"/>
      <c r="Q44" s="8"/>
      <c r="R44" s="8"/>
      <c r="S44" s="8"/>
      <c r="T44" s="16">
        <v>27.262557</v>
      </c>
    </row>
    <row r="45" spans="1:20" ht="15" outlineLevel="2">
      <c r="A45" s="5" t="s">
        <v>159</v>
      </c>
      <c r="B45" s="19" t="s">
        <v>249</v>
      </c>
      <c r="C45" s="6">
        <v>703001</v>
      </c>
      <c r="D45" s="5" t="s">
        <v>420</v>
      </c>
      <c r="E45" s="5" t="s">
        <v>107</v>
      </c>
      <c r="F45" s="7" t="s">
        <v>139</v>
      </c>
      <c r="G45" s="8">
        <v>1.26875</v>
      </c>
      <c r="H45" s="9">
        <v>2</v>
      </c>
      <c r="I45" s="8">
        <v>0.12</v>
      </c>
      <c r="J45" s="8"/>
      <c r="K45" s="15"/>
      <c r="L45" s="5"/>
      <c r="M45" s="8"/>
      <c r="N45" s="5"/>
      <c r="O45" s="8"/>
      <c r="P45" s="9"/>
      <c r="Q45" s="8"/>
      <c r="R45" s="8"/>
      <c r="S45" s="8"/>
      <c r="T45" s="16">
        <v>1.38875</v>
      </c>
    </row>
    <row r="46" spans="1:20" ht="15" outlineLevel="2">
      <c r="A46" s="5" t="s">
        <v>159</v>
      </c>
      <c r="B46" s="19" t="s">
        <v>249</v>
      </c>
      <c r="C46" s="6">
        <v>703001</v>
      </c>
      <c r="D46" s="5" t="s">
        <v>420</v>
      </c>
      <c r="E46" s="5" t="s">
        <v>107</v>
      </c>
      <c r="F46" s="7" t="s">
        <v>116</v>
      </c>
      <c r="G46" s="8">
        <v>0.3827726</v>
      </c>
      <c r="H46" s="9">
        <v>1</v>
      </c>
      <c r="I46" s="8">
        <v>0.48</v>
      </c>
      <c r="J46" s="8"/>
      <c r="K46" s="15"/>
      <c r="L46" s="5"/>
      <c r="M46" s="8"/>
      <c r="N46" s="5"/>
      <c r="O46" s="8"/>
      <c r="P46" s="9"/>
      <c r="Q46" s="8"/>
      <c r="R46" s="8"/>
      <c r="S46" s="8"/>
      <c r="T46" s="16">
        <v>0.8627726</v>
      </c>
    </row>
    <row r="47" spans="1:20" ht="15" outlineLevel="2">
      <c r="A47" s="5" t="s">
        <v>159</v>
      </c>
      <c r="B47" s="19" t="s">
        <v>249</v>
      </c>
      <c r="C47" s="6">
        <v>703001</v>
      </c>
      <c r="D47" s="5" t="s">
        <v>420</v>
      </c>
      <c r="E47" s="5" t="s">
        <v>107</v>
      </c>
      <c r="F47" s="5" t="s">
        <v>110</v>
      </c>
      <c r="G47" s="52"/>
      <c r="H47" s="53"/>
      <c r="I47" s="52"/>
      <c r="J47" s="52">
        <v>165</v>
      </c>
      <c r="K47" s="15"/>
      <c r="L47" s="5"/>
      <c r="M47" s="52"/>
      <c r="N47" s="5"/>
      <c r="O47" s="52"/>
      <c r="P47" s="53"/>
      <c r="Q47" s="52"/>
      <c r="R47" s="52"/>
      <c r="S47" s="52"/>
      <c r="T47" s="16">
        <v>165</v>
      </c>
    </row>
    <row r="48" spans="1:20" ht="15" outlineLevel="2">
      <c r="A48" s="5" t="s">
        <v>159</v>
      </c>
      <c r="B48" s="19" t="s">
        <v>249</v>
      </c>
      <c r="C48" s="6">
        <v>703001</v>
      </c>
      <c r="D48" s="5" t="s">
        <v>420</v>
      </c>
      <c r="E48" s="5" t="s">
        <v>36</v>
      </c>
      <c r="F48" s="5" t="s">
        <v>36</v>
      </c>
      <c r="G48" s="52"/>
      <c r="H48" s="53"/>
      <c r="I48" s="52"/>
      <c r="J48" s="52"/>
      <c r="K48" s="15"/>
      <c r="L48" s="5"/>
      <c r="M48" s="52"/>
      <c r="N48" s="15">
        <v>1</v>
      </c>
      <c r="O48" s="52">
        <v>72</v>
      </c>
      <c r="P48" s="53"/>
      <c r="Q48" s="52"/>
      <c r="R48" s="52"/>
      <c r="S48" s="52"/>
      <c r="T48" s="16">
        <v>72</v>
      </c>
    </row>
    <row r="49" spans="1:20" s="72" customFormat="1" ht="15.75" outlineLevel="1" collapsed="1">
      <c r="A49" s="77"/>
      <c r="B49" s="70"/>
      <c r="C49" s="77"/>
      <c r="D49" s="78" t="s">
        <v>685</v>
      </c>
      <c r="E49" s="77"/>
      <c r="F49" s="77"/>
      <c r="G49" s="79">
        <f aca="true" t="shared" si="6" ref="G49:T49">SUBTOTAL(9,G42:G48)</f>
        <v>94.9846461</v>
      </c>
      <c r="H49" s="80">
        <f t="shared" si="6"/>
        <v>72</v>
      </c>
      <c r="I49" s="79">
        <f t="shared" si="6"/>
        <v>6.34</v>
      </c>
      <c r="J49" s="79">
        <f t="shared" si="6"/>
        <v>165</v>
      </c>
      <c r="K49" s="81">
        <f t="shared" si="6"/>
        <v>0</v>
      </c>
      <c r="L49" s="82">
        <f t="shared" si="6"/>
        <v>0</v>
      </c>
      <c r="M49" s="79">
        <f t="shared" si="6"/>
        <v>0</v>
      </c>
      <c r="N49" s="83">
        <f t="shared" si="6"/>
        <v>1</v>
      </c>
      <c r="O49" s="79">
        <f t="shared" si="6"/>
        <v>72</v>
      </c>
      <c r="P49" s="80">
        <f t="shared" si="6"/>
        <v>0</v>
      </c>
      <c r="Q49" s="79">
        <f t="shared" si="6"/>
        <v>0</v>
      </c>
      <c r="R49" s="79">
        <f t="shared" si="6"/>
        <v>0</v>
      </c>
      <c r="S49" s="79">
        <f t="shared" si="6"/>
        <v>0</v>
      </c>
      <c r="T49" s="16">
        <f t="shared" si="6"/>
        <v>338.3246461</v>
      </c>
    </row>
    <row r="50" spans="1:20" ht="15" outlineLevel="2">
      <c r="A50" s="12" t="s">
        <v>159</v>
      </c>
      <c r="B50" s="19" t="s">
        <v>136</v>
      </c>
      <c r="C50" s="12">
        <v>709000</v>
      </c>
      <c r="D50" s="12" t="s">
        <v>453</v>
      </c>
      <c r="E50" s="12" t="s">
        <v>111</v>
      </c>
      <c r="F50" s="12" t="s">
        <v>111</v>
      </c>
      <c r="G50" s="54"/>
      <c r="H50" s="55"/>
      <c r="I50" s="54"/>
      <c r="J50" s="54"/>
      <c r="K50" s="14">
        <v>0.4</v>
      </c>
      <c r="L50" s="13">
        <v>1</v>
      </c>
      <c r="M50" s="54">
        <v>1254</v>
      </c>
      <c r="N50" s="56"/>
      <c r="O50" s="54"/>
      <c r="P50" s="55"/>
      <c r="Q50" s="54"/>
      <c r="R50" s="54"/>
      <c r="S50" s="54"/>
      <c r="T50" s="16">
        <v>1254</v>
      </c>
    </row>
    <row r="51" spans="1:20" s="72" customFormat="1" ht="15.75" outlineLevel="1" collapsed="1">
      <c r="A51" s="77"/>
      <c r="B51" s="70"/>
      <c r="C51" s="77"/>
      <c r="D51" s="78" t="s">
        <v>722</v>
      </c>
      <c r="E51" s="77"/>
      <c r="F51" s="77"/>
      <c r="G51" s="79">
        <f aca="true" t="shared" si="7" ref="G51:T51">SUBTOTAL(9,G50:G50)</f>
        <v>0</v>
      </c>
      <c r="H51" s="80">
        <f t="shared" si="7"/>
        <v>0</v>
      </c>
      <c r="I51" s="79">
        <f t="shared" si="7"/>
        <v>0</v>
      </c>
      <c r="J51" s="79">
        <f t="shared" si="7"/>
        <v>0</v>
      </c>
      <c r="K51" s="81">
        <f t="shared" si="7"/>
        <v>0.4</v>
      </c>
      <c r="L51" s="82">
        <f t="shared" si="7"/>
        <v>1</v>
      </c>
      <c r="M51" s="79">
        <f t="shared" si="7"/>
        <v>1254</v>
      </c>
      <c r="N51" s="83">
        <f t="shared" si="7"/>
        <v>0</v>
      </c>
      <c r="O51" s="79">
        <f t="shared" si="7"/>
        <v>0</v>
      </c>
      <c r="P51" s="80">
        <f t="shared" si="7"/>
        <v>0</v>
      </c>
      <c r="Q51" s="79">
        <f t="shared" si="7"/>
        <v>0</v>
      </c>
      <c r="R51" s="79">
        <f t="shared" si="7"/>
        <v>0</v>
      </c>
      <c r="S51" s="79">
        <f t="shared" si="7"/>
        <v>0</v>
      </c>
      <c r="T51" s="16">
        <f t="shared" si="7"/>
        <v>1254</v>
      </c>
    </row>
    <row r="52" spans="1:20" ht="15" outlineLevel="2">
      <c r="A52" s="12" t="s">
        <v>159</v>
      </c>
      <c r="B52" s="19" t="s">
        <v>260</v>
      </c>
      <c r="C52" s="12">
        <v>103000</v>
      </c>
      <c r="D52" s="12" t="s">
        <v>27</v>
      </c>
      <c r="E52" s="12" t="s">
        <v>111</v>
      </c>
      <c r="F52" s="12" t="s">
        <v>111</v>
      </c>
      <c r="G52" s="54"/>
      <c r="H52" s="55"/>
      <c r="I52" s="54"/>
      <c r="J52" s="54"/>
      <c r="K52" s="14">
        <v>2</v>
      </c>
      <c r="L52" s="13">
        <v>0.0177</v>
      </c>
      <c r="M52" s="54">
        <v>110.979</v>
      </c>
      <c r="N52" s="56"/>
      <c r="O52" s="54"/>
      <c r="P52" s="55"/>
      <c r="Q52" s="54"/>
      <c r="R52" s="54"/>
      <c r="S52" s="54"/>
      <c r="T52" s="16">
        <v>110.979</v>
      </c>
    </row>
    <row r="53" spans="1:20" s="72" customFormat="1" ht="15.75" outlineLevel="1">
      <c r="A53" s="77"/>
      <c r="B53" s="70"/>
      <c r="C53" s="77"/>
      <c r="D53" s="78" t="s">
        <v>735</v>
      </c>
      <c r="E53" s="77"/>
      <c r="F53" s="77"/>
      <c r="G53" s="79">
        <f aca="true" t="shared" si="8" ref="G53:T53">SUBTOTAL(9,G52:G52)</f>
        <v>0</v>
      </c>
      <c r="H53" s="80">
        <f t="shared" si="8"/>
        <v>0</v>
      </c>
      <c r="I53" s="79">
        <f t="shared" si="8"/>
        <v>0</v>
      </c>
      <c r="J53" s="79">
        <f t="shared" si="8"/>
        <v>0</v>
      </c>
      <c r="K53" s="81">
        <f t="shared" si="8"/>
        <v>2</v>
      </c>
      <c r="L53" s="82">
        <f t="shared" si="8"/>
        <v>0.0177</v>
      </c>
      <c r="M53" s="79">
        <f t="shared" si="8"/>
        <v>110.979</v>
      </c>
      <c r="N53" s="83">
        <f t="shared" si="8"/>
        <v>0</v>
      </c>
      <c r="O53" s="79">
        <f t="shared" si="8"/>
        <v>0</v>
      </c>
      <c r="P53" s="80">
        <f t="shared" si="8"/>
        <v>0</v>
      </c>
      <c r="Q53" s="79">
        <f t="shared" si="8"/>
        <v>0</v>
      </c>
      <c r="R53" s="79">
        <f t="shared" si="8"/>
        <v>0</v>
      </c>
      <c r="S53" s="79">
        <f t="shared" si="8"/>
        <v>0</v>
      </c>
      <c r="T53" s="16">
        <f t="shared" si="8"/>
        <v>110.979</v>
      </c>
    </row>
    <row r="54" spans="1:20" ht="15" outlineLevel="2">
      <c r="A54" s="5" t="s">
        <v>159</v>
      </c>
      <c r="B54" s="19" t="s">
        <v>260</v>
      </c>
      <c r="C54" s="6">
        <v>103000</v>
      </c>
      <c r="D54" s="5" t="s">
        <v>462</v>
      </c>
      <c r="E54" s="5" t="s">
        <v>107</v>
      </c>
      <c r="F54" s="7">
        <v>15</v>
      </c>
      <c r="G54" s="8">
        <v>28.977610000000002</v>
      </c>
      <c r="H54" s="9">
        <v>84</v>
      </c>
      <c r="I54" s="8">
        <v>8.4</v>
      </c>
      <c r="J54" s="8"/>
      <c r="K54" s="15"/>
      <c r="L54" s="5"/>
      <c r="M54" s="8"/>
      <c r="N54" s="5"/>
      <c r="O54" s="8"/>
      <c r="P54" s="9"/>
      <c r="Q54" s="8"/>
      <c r="R54" s="8"/>
      <c r="S54" s="8"/>
      <c r="T54" s="16">
        <v>37.377610000000004</v>
      </c>
    </row>
    <row r="55" spans="1:20" ht="15" outlineLevel="2">
      <c r="A55" s="5" t="s">
        <v>159</v>
      </c>
      <c r="B55" s="19" t="s">
        <v>260</v>
      </c>
      <c r="C55" s="6">
        <v>103000</v>
      </c>
      <c r="D55" s="5" t="s">
        <v>462</v>
      </c>
      <c r="E55" s="5" t="s">
        <v>107</v>
      </c>
      <c r="F55" s="7" t="s">
        <v>137</v>
      </c>
      <c r="G55" s="8">
        <v>5.172859</v>
      </c>
      <c r="H55" s="9">
        <v>3</v>
      </c>
      <c r="I55" s="8">
        <v>0.18</v>
      </c>
      <c r="J55" s="8"/>
      <c r="K55" s="15"/>
      <c r="L55" s="5"/>
      <c r="M55" s="8"/>
      <c r="N55" s="5"/>
      <c r="O55" s="8"/>
      <c r="P55" s="9"/>
      <c r="Q55" s="8"/>
      <c r="R55" s="8"/>
      <c r="S55" s="8"/>
      <c r="T55" s="16">
        <v>5.352859</v>
      </c>
    </row>
    <row r="56" spans="1:20" ht="15" outlineLevel="2">
      <c r="A56" s="5" t="s">
        <v>159</v>
      </c>
      <c r="B56" s="19" t="s">
        <v>260</v>
      </c>
      <c r="C56" s="6">
        <v>103000</v>
      </c>
      <c r="D56" s="5" t="s">
        <v>462</v>
      </c>
      <c r="E56" s="5" t="s">
        <v>107</v>
      </c>
      <c r="F56" s="7" t="s">
        <v>138</v>
      </c>
      <c r="G56" s="8">
        <v>19.285491</v>
      </c>
      <c r="H56" s="9">
        <v>12</v>
      </c>
      <c r="I56" s="8">
        <v>0.72</v>
      </c>
      <c r="J56" s="8"/>
      <c r="K56" s="15"/>
      <c r="L56" s="5"/>
      <c r="M56" s="8"/>
      <c r="N56" s="5"/>
      <c r="O56" s="8"/>
      <c r="P56" s="9"/>
      <c r="Q56" s="8"/>
      <c r="R56" s="8"/>
      <c r="S56" s="8"/>
      <c r="T56" s="16">
        <v>20.005491</v>
      </c>
    </row>
    <row r="57" spans="1:20" ht="15" outlineLevel="2">
      <c r="A57" s="5" t="s">
        <v>159</v>
      </c>
      <c r="B57" s="19" t="s">
        <v>260</v>
      </c>
      <c r="C57" s="6">
        <v>103000</v>
      </c>
      <c r="D57" s="5" t="s">
        <v>462</v>
      </c>
      <c r="E57" s="5" t="s">
        <v>107</v>
      </c>
      <c r="F57" s="7" t="s">
        <v>139</v>
      </c>
      <c r="G57" s="8">
        <v>1.8117749999999997</v>
      </c>
      <c r="H57" s="9">
        <v>5</v>
      </c>
      <c r="I57" s="8">
        <v>0.3</v>
      </c>
      <c r="J57" s="8"/>
      <c r="K57" s="15"/>
      <c r="L57" s="5"/>
      <c r="M57" s="8"/>
      <c r="N57" s="5"/>
      <c r="O57" s="8"/>
      <c r="P57" s="9"/>
      <c r="Q57" s="8"/>
      <c r="R57" s="8"/>
      <c r="S57" s="8"/>
      <c r="T57" s="16">
        <v>2.1117749999999997</v>
      </c>
    </row>
    <row r="58" spans="1:20" ht="15" outlineLevel="2">
      <c r="A58" s="5" t="s">
        <v>159</v>
      </c>
      <c r="B58" s="19" t="s">
        <v>260</v>
      </c>
      <c r="C58" s="6">
        <v>103000</v>
      </c>
      <c r="D58" s="5" t="s">
        <v>462</v>
      </c>
      <c r="E58" s="5" t="s">
        <v>107</v>
      </c>
      <c r="F58" s="7" t="s">
        <v>116</v>
      </c>
      <c r="G58" s="8">
        <v>0.913318</v>
      </c>
      <c r="H58" s="9">
        <v>1</v>
      </c>
      <c r="I58" s="8">
        <v>0.48</v>
      </c>
      <c r="J58" s="8"/>
      <c r="K58" s="15"/>
      <c r="L58" s="5"/>
      <c r="M58" s="8"/>
      <c r="N58" s="5"/>
      <c r="O58" s="8"/>
      <c r="P58" s="9"/>
      <c r="Q58" s="8"/>
      <c r="R58" s="8"/>
      <c r="S58" s="8"/>
      <c r="T58" s="16">
        <v>1.3933179999999998</v>
      </c>
    </row>
    <row r="59" spans="1:20" ht="15" outlineLevel="2">
      <c r="A59" s="5" t="s">
        <v>159</v>
      </c>
      <c r="B59" s="19" t="s">
        <v>260</v>
      </c>
      <c r="C59" s="6">
        <v>103000</v>
      </c>
      <c r="D59" s="5" t="s">
        <v>462</v>
      </c>
      <c r="E59" s="5" t="s">
        <v>107</v>
      </c>
      <c r="F59" s="5" t="s">
        <v>110</v>
      </c>
      <c r="G59" s="52"/>
      <c r="H59" s="53"/>
      <c r="I59" s="52"/>
      <c r="J59" s="52">
        <v>150</v>
      </c>
      <c r="K59" s="15"/>
      <c r="L59" s="5"/>
      <c r="M59" s="52"/>
      <c r="N59" s="5"/>
      <c r="O59" s="52"/>
      <c r="P59" s="53"/>
      <c r="Q59" s="52"/>
      <c r="R59" s="52"/>
      <c r="S59" s="52"/>
      <c r="T59" s="16">
        <v>150</v>
      </c>
    </row>
    <row r="60" spans="1:20" ht="15" outlineLevel="2">
      <c r="A60" s="12" t="s">
        <v>159</v>
      </c>
      <c r="B60" s="19" t="s">
        <v>260</v>
      </c>
      <c r="C60" s="12">
        <v>103000</v>
      </c>
      <c r="D60" s="12" t="s">
        <v>462</v>
      </c>
      <c r="E60" s="12" t="s">
        <v>111</v>
      </c>
      <c r="F60" s="12" t="s">
        <v>111</v>
      </c>
      <c r="G60" s="54"/>
      <c r="H60" s="55"/>
      <c r="I60" s="54"/>
      <c r="J60" s="54"/>
      <c r="K60" s="14">
        <v>1</v>
      </c>
      <c r="L60" s="13">
        <v>0.111</v>
      </c>
      <c r="M60" s="54">
        <v>347.985</v>
      </c>
      <c r="N60" s="56"/>
      <c r="O60" s="54"/>
      <c r="P60" s="55"/>
      <c r="Q60" s="54"/>
      <c r="R60" s="54"/>
      <c r="S60" s="54"/>
      <c r="T60" s="16">
        <v>347.985</v>
      </c>
    </row>
    <row r="61" spans="1:20" s="72" customFormat="1" ht="15.75" outlineLevel="1">
      <c r="A61" s="77"/>
      <c r="B61" s="70"/>
      <c r="C61" s="77"/>
      <c r="D61" s="78" t="s">
        <v>736</v>
      </c>
      <c r="E61" s="77"/>
      <c r="F61" s="77"/>
      <c r="G61" s="79">
        <f aca="true" t="shared" si="9" ref="G61:T61">SUBTOTAL(9,G54:G60)</f>
        <v>56.161052999999995</v>
      </c>
      <c r="H61" s="80">
        <f t="shared" si="9"/>
        <v>105</v>
      </c>
      <c r="I61" s="79">
        <f t="shared" si="9"/>
        <v>10.080000000000002</v>
      </c>
      <c r="J61" s="79">
        <f t="shared" si="9"/>
        <v>150</v>
      </c>
      <c r="K61" s="81">
        <f t="shared" si="9"/>
        <v>1</v>
      </c>
      <c r="L61" s="82">
        <f t="shared" si="9"/>
        <v>0.111</v>
      </c>
      <c r="M61" s="79">
        <f t="shared" si="9"/>
        <v>347.985</v>
      </c>
      <c r="N61" s="83">
        <f t="shared" si="9"/>
        <v>0</v>
      </c>
      <c r="O61" s="79">
        <f t="shared" si="9"/>
        <v>0</v>
      </c>
      <c r="P61" s="80">
        <f t="shared" si="9"/>
        <v>0</v>
      </c>
      <c r="Q61" s="79">
        <f t="shared" si="9"/>
        <v>0</v>
      </c>
      <c r="R61" s="79">
        <f t="shared" si="9"/>
        <v>0</v>
      </c>
      <c r="S61" s="79">
        <f t="shared" si="9"/>
        <v>0</v>
      </c>
      <c r="T61" s="16">
        <f t="shared" si="9"/>
        <v>564.226053</v>
      </c>
    </row>
    <row r="62" spans="1:20" ht="15" outlineLevel="2">
      <c r="A62" s="5" t="s">
        <v>159</v>
      </c>
      <c r="B62" s="19" t="s">
        <v>261</v>
      </c>
      <c r="C62" s="6">
        <v>104000</v>
      </c>
      <c r="D62" s="5" t="s">
        <v>463</v>
      </c>
      <c r="E62" s="5" t="s">
        <v>107</v>
      </c>
      <c r="F62" s="7">
        <v>15</v>
      </c>
      <c r="G62" s="8">
        <v>31.767284000000004</v>
      </c>
      <c r="H62" s="9">
        <v>92</v>
      </c>
      <c r="I62" s="8">
        <v>9.2</v>
      </c>
      <c r="J62" s="8"/>
      <c r="K62" s="15"/>
      <c r="L62" s="5"/>
      <c r="M62" s="8"/>
      <c r="N62" s="5"/>
      <c r="O62" s="8"/>
      <c r="P62" s="9"/>
      <c r="Q62" s="8"/>
      <c r="R62" s="8"/>
      <c r="S62" s="8"/>
      <c r="T62" s="16">
        <v>40.96728400000001</v>
      </c>
    </row>
    <row r="63" spans="1:20" ht="15" outlineLevel="2">
      <c r="A63" s="5" t="s">
        <v>159</v>
      </c>
      <c r="B63" s="19" t="s">
        <v>261</v>
      </c>
      <c r="C63" s="6">
        <v>104000</v>
      </c>
      <c r="D63" s="5" t="s">
        <v>463</v>
      </c>
      <c r="E63" s="5" t="s">
        <v>107</v>
      </c>
      <c r="F63" s="7" t="s">
        <v>137</v>
      </c>
      <c r="G63" s="8">
        <v>1.4323255</v>
      </c>
      <c r="H63" s="9">
        <v>1</v>
      </c>
      <c r="I63" s="8">
        <v>0.06</v>
      </c>
      <c r="J63" s="8"/>
      <c r="K63" s="15"/>
      <c r="L63" s="5"/>
      <c r="M63" s="8"/>
      <c r="N63" s="5"/>
      <c r="O63" s="8"/>
      <c r="P63" s="9"/>
      <c r="Q63" s="8"/>
      <c r="R63" s="8"/>
      <c r="S63" s="8"/>
      <c r="T63" s="16">
        <v>1.4923255</v>
      </c>
    </row>
    <row r="64" spans="1:20" ht="15" outlineLevel="2">
      <c r="A64" s="5" t="s">
        <v>159</v>
      </c>
      <c r="B64" s="19" t="s">
        <v>261</v>
      </c>
      <c r="C64" s="6">
        <v>104000</v>
      </c>
      <c r="D64" s="5" t="s">
        <v>463</v>
      </c>
      <c r="E64" s="5" t="s">
        <v>107</v>
      </c>
      <c r="F64" s="7" t="s">
        <v>138</v>
      </c>
      <c r="G64" s="8">
        <v>28.882728</v>
      </c>
      <c r="H64" s="9">
        <v>21</v>
      </c>
      <c r="I64" s="8">
        <v>1.26</v>
      </c>
      <c r="J64" s="8"/>
      <c r="K64" s="15"/>
      <c r="L64" s="5"/>
      <c r="M64" s="8"/>
      <c r="N64" s="5"/>
      <c r="O64" s="8"/>
      <c r="P64" s="9"/>
      <c r="Q64" s="8"/>
      <c r="R64" s="8"/>
      <c r="S64" s="8"/>
      <c r="T64" s="16">
        <v>30.142728</v>
      </c>
    </row>
    <row r="65" spans="1:20" ht="15" outlineLevel="2">
      <c r="A65" s="5" t="s">
        <v>159</v>
      </c>
      <c r="B65" s="19" t="s">
        <v>261</v>
      </c>
      <c r="C65" s="6">
        <v>104000</v>
      </c>
      <c r="D65" s="5" t="s">
        <v>463</v>
      </c>
      <c r="E65" s="5" t="s">
        <v>107</v>
      </c>
      <c r="F65" s="7" t="s">
        <v>139</v>
      </c>
      <c r="G65" s="8">
        <v>1.8828249999999997</v>
      </c>
      <c r="H65" s="9">
        <v>5</v>
      </c>
      <c r="I65" s="8">
        <v>0.3</v>
      </c>
      <c r="J65" s="8"/>
      <c r="K65" s="15"/>
      <c r="L65" s="5"/>
      <c r="M65" s="8"/>
      <c r="N65" s="5"/>
      <c r="O65" s="8"/>
      <c r="P65" s="9"/>
      <c r="Q65" s="8"/>
      <c r="R65" s="8"/>
      <c r="S65" s="8"/>
      <c r="T65" s="16">
        <v>2.182825</v>
      </c>
    </row>
    <row r="66" spans="1:20" ht="15" outlineLevel="2">
      <c r="A66" s="5" t="s">
        <v>159</v>
      </c>
      <c r="B66" s="19" t="s">
        <v>261</v>
      </c>
      <c r="C66" s="6">
        <v>104000</v>
      </c>
      <c r="D66" s="5" t="s">
        <v>463</v>
      </c>
      <c r="E66" s="5" t="s">
        <v>107</v>
      </c>
      <c r="F66" s="5" t="s">
        <v>110</v>
      </c>
      <c r="G66" s="52"/>
      <c r="H66" s="53"/>
      <c r="I66" s="52"/>
      <c r="J66" s="52">
        <v>165</v>
      </c>
      <c r="K66" s="15"/>
      <c r="L66" s="5"/>
      <c r="M66" s="52"/>
      <c r="N66" s="5"/>
      <c r="O66" s="52"/>
      <c r="P66" s="53"/>
      <c r="Q66" s="52"/>
      <c r="R66" s="52"/>
      <c r="S66" s="52"/>
      <c r="T66" s="16">
        <v>165</v>
      </c>
    </row>
    <row r="67" spans="1:20" ht="15" outlineLevel="2">
      <c r="A67" s="12" t="s">
        <v>159</v>
      </c>
      <c r="B67" s="19" t="s">
        <v>261</v>
      </c>
      <c r="C67" s="12">
        <v>104000</v>
      </c>
      <c r="D67" s="12" t="s">
        <v>463</v>
      </c>
      <c r="E67" s="12" t="s">
        <v>111</v>
      </c>
      <c r="F67" s="12" t="s">
        <v>111</v>
      </c>
      <c r="G67" s="54"/>
      <c r="H67" s="55"/>
      <c r="I67" s="54"/>
      <c r="J67" s="54"/>
      <c r="K67" s="14">
        <v>1</v>
      </c>
      <c r="L67" s="13">
        <v>0.111</v>
      </c>
      <c r="M67" s="54">
        <v>347.985</v>
      </c>
      <c r="N67" s="56"/>
      <c r="O67" s="54"/>
      <c r="P67" s="55"/>
      <c r="Q67" s="54"/>
      <c r="R67" s="54"/>
      <c r="S67" s="54"/>
      <c r="T67" s="16">
        <v>347.985</v>
      </c>
    </row>
    <row r="68" spans="1:20" s="72" customFormat="1" ht="15.75" outlineLevel="1">
      <c r="A68" s="77"/>
      <c r="B68" s="70"/>
      <c r="C68" s="77"/>
      <c r="D68" s="78" t="s">
        <v>737</v>
      </c>
      <c r="E68" s="77"/>
      <c r="F68" s="77"/>
      <c r="G68" s="79">
        <f aca="true" t="shared" si="10" ref="G68:T68">SUBTOTAL(9,G62:G67)</f>
        <v>63.9651625</v>
      </c>
      <c r="H68" s="80">
        <f t="shared" si="10"/>
        <v>119</v>
      </c>
      <c r="I68" s="79">
        <f t="shared" si="10"/>
        <v>10.82</v>
      </c>
      <c r="J68" s="79">
        <f t="shared" si="10"/>
        <v>165</v>
      </c>
      <c r="K68" s="81">
        <f t="shared" si="10"/>
        <v>1</v>
      </c>
      <c r="L68" s="82">
        <f t="shared" si="10"/>
        <v>0.111</v>
      </c>
      <c r="M68" s="79">
        <f t="shared" si="10"/>
        <v>347.985</v>
      </c>
      <c r="N68" s="83">
        <f t="shared" si="10"/>
        <v>0</v>
      </c>
      <c r="O68" s="79">
        <f t="shared" si="10"/>
        <v>0</v>
      </c>
      <c r="P68" s="80">
        <f t="shared" si="10"/>
        <v>0</v>
      </c>
      <c r="Q68" s="79">
        <f t="shared" si="10"/>
        <v>0</v>
      </c>
      <c r="R68" s="79">
        <f t="shared" si="10"/>
        <v>0</v>
      </c>
      <c r="S68" s="79">
        <f t="shared" si="10"/>
        <v>0</v>
      </c>
      <c r="T68" s="16">
        <f t="shared" si="10"/>
        <v>587.7701625</v>
      </c>
    </row>
    <row r="69" spans="1:20" ht="15" outlineLevel="2">
      <c r="A69" s="5" t="s">
        <v>159</v>
      </c>
      <c r="B69" s="19" t="s">
        <v>262</v>
      </c>
      <c r="C69" s="6">
        <v>106000</v>
      </c>
      <c r="D69" s="5" t="s">
        <v>464</v>
      </c>
      <c r="E69" s="5" t="s">
        <v>107</v>
      </c>
      <c r="F69" s="7">
        <v>15</v>
      </c>
      <c r="G69" s="8">
        <v>0.34484900000000007</v>
      </c>
      <c r="H69" s="11">
        <v>1</v>
      </c>
      <c r="I69" s="10">
        <v>0.1</v>
      </c>
      <c r="J69" s="8"/>
      <c r="K69" s="15"/>
      <c r="L69" s="5"/>
      <c r="M69" s="10"/>
      <c r="N69" s="5"/>
      <c r="O69" s="10"/>
      <c r="P69" s="11"/>
      <c r="Q69" s="10"/>
      <c r="R69" s="10"/>
      <c r="S69" s="10"/>
      <c r="T69" s="16">
        <v>0.44484900000000005</v>
      </c>
    </row>
    <row r="70" spans="1:20" ht="15" outlineLevel="2">
      <c r="A70" s="5" t="s">
        <v>159</v>
      </c>
      <c r="B70" s="19" t="s">
        <v>262</v>
      </c>
      <c r="C70" s="6">
        <v>106000</v>
      </c>
      <c r="D70" s="5" t="s">
        <v>464</v>
      </c>
      <c r="E70" s="5" t="s">
        <v>107</v>
      </c>
      <c r="F70" s="5" t="s">
        <v>110</v>
      </c>
      <c r="G70" s="52"/>
      <c r="H70" s="53"/>
      <c r="I70" s="52"/>
      <c r="J70" s="52">
        <v>15</v>
      </c>
      <c r="K70" s="15"/>
      <c r="L70" s="5"/>
      <c r="M70" s="52"/>
      <c r="N70" s="5"/>
      <c r="O70" s="52"/>
      <c r="P70" s="53"/>
      <c r="Q70" s="52"/>
      <c r="R70" s="52"/>
      <c r="S70" s="52"/>
      <c r="T70" s="16">
        <v>15</v>
      </c>
    </row>
    <row r="71" spans="1:20" ht="15" outlineLevel="2">
      <c r="A71" s="12" t="s">
        <v>159</v>
      </c>
      <c r="B71" s="20" t="s">
        <v>262</v>
      </c>
      <c r="C71" s="12">
        <v>106000</v>
      </c>
      <c r="D71" s="12" t="s">
        <v>464</v>
      </c>
      <c r="E71" s="12" t="s">
        <v>111</v>
      </c>
      <c r="F71" s="12" t="s">
        <v>111</v>
      </c>
      <c r="G71" s="54"/>
      <c r="H71" s="55"/>
      <c r="I71" s="54"/>
      <c r="J71" s="54"/>
      <c r="K71" s="14">
        <v>2</v>
      </c>
      <c r="L71" s="13">
        <v>0.05</v>
      </c>
      <c r="M71" s="54">
        <v>313.5</v>
      </c>
      <c r="N71" s="56"/>
      <c r="O71" s="54"/>
      <c r="P71" s="55"/>
      <c r="Q71" s="54"/>
      <c r="R71" s="54"/>
      <c r="S71" s="54"/>
      <c r="T71" s="16">
        <v>313.5</v>
      </c>
    </row>
    <row r="72" spans="1:20" s="72" customFormat="1" ht="15.75" outlineLevel="1">
      <c r="A72" s="77"/>
      <c r="B72" s="70"/>
      <c r="C72" s="77"/>
      <c r="D72" s="78" t="s">
        <v>738</v>
      </c>
      <c r="E72" s="77"/>
      <c r="F72" s="77"/>
      <c r="G72" s="79">
        <f aca="true" t="shared" si="11" ref="G72:T72">SUBTOTAL(9,G69:G71)</f>
        <v>0.34484900000000007</v>
      </c>
      <c r="H72" s="80">
        <f t="shared" si="11"/>
        <v>1</v>
      </c>
      <c r="I72" s="79">
        <f t="shared" si="11"/>
        <v>0.1</v>
      </c>
      <c r="J72" s="79">
        <f t="shared" si="11"/>
        <v>15</v>
      </c>
      <c r="K72" s="81">
        <f t="shared" si="11"/>
        <v>2</v>
      </c>
      <c r="L72" s="82">
        <f t="shared" si="11"/>
        <v>0.05</v>
      </c>
      <c r="M72" s="79">
        <f t="shared" si="11"/>
        <v>313.5</v>
      </c>
      <c r="N72" s="83">
        <f t="shared" si="11"/>
        <v>0</v>
      </c>
      <c r="O72" s="79">
        <f t="shared" si="11"/>
        <v>0</v>
      </c>
      <c r="P72" s="80">
        <f t="shared" si="11"/>
        <v>0</v>
      </c>
      <c r="Q72" s="79">
        <f t="shared" si="11"/>
        <v>0</v>
      </c>
      <c r="R72" s="79">
        <f t="shared" si="11"/>
        <v>0</v>
      </c>
      <c r="S72" s="79">
        <f t="shared" si="11"/>
        <v>0</v>
      </c>
      <c r="T72" s="16">
        <f t="shared" si="11"/>
        <v>328.944849</v>
      </c>
    </row>
    <row r="73" spans="1:20" ht="15" outlineLevel="2">
      <c r="A73" s="5" t="s">
        <v>159</v>
      </c>
      <c r="B73" s="19" t="s">
        <v>209</v>
      </c>
      <c r="C73" s="6">
        <v>109001</v>
      </c>
      <c r="D73" s="5" t="s">
        <v>467</v>
      </c>
      <c r="E73" s="5" t="s">
        <v>107</v>
      </c>
      <c r="F73" s="7">
        <v>15</v>
      </c>
      <c r="G73" s="8">
        <v>17.587299</v>
      </c>
      <c r="H73" s="9">
        <v>51</v>
      </c>
      <c r="I73" s="8">
        <v>5.1</v>
      </c>
      <c r="J73" s="8"/>
      <c r="K73" s="15"/>
      <c r="L73" s="5"/>
      <c r="M73" s="8"/>
      <c r="N73" s="5"/>
      <c r="O73" s="8"/>
      <c r="P73" s="9"/>
      <c r="Q73" s="8"/>
      <c r="R73" s="8"/>
      <c r="S73" s="8"/>
      <c r="T73" s="16">
        <v>22.687299000000003</v>
      </c>
    </row>
    <row r="74" spans="1:20" ht="15" outlineLevel="2">
      <c r="A74" s="5" t="s">
        <v>159</v>
      </c>
      <c r="B74" s="19" t="s">
        <v>209</v>
      </c>
      <c r="C74" s="6">
        <v>109001</v>
      </c>
      <c r="D74" s="5" t="s">
        <v>467</v>
      </c>
      <c r="E74" s="5" t="s">
        <v>107</v>
      </c>
      <c r="F74" s="7" t="s">
        <v>137</v>
      </c>
      <c r="G74" s="8">
        <v>6.223918</v>
      </c>
      <c r="H74" s="9">
        <v>3</v>
      </c>
      <c r="I74" s="8">
        <v>0.18</v>
      </c>
      <c r="J74" s="8"/>
      <c r="K74" s="15"/>
      <c r="L74" s="5"/>
      <c r="M74" s="8"/>
      <c r="N74" s="5"/>
      <c r="O74" s="8"/>
      <c r="P74" s="9"/>
      <c r="Q74" s="8"/>
      <c r="R74" s="8"/>
      <c r="S74" s="8"/>
      <c r="T74" s="16">
        <v>6.403918</v>
      </c>
    </row>
    <row r="75" spans="1:20" ht="15" outlineLevel="2">
      <c r="A75" s="5" t="s">
        <v>159</v>
      </c>
      <c r="B75" s="19" t="s">
        <v>209</v>
      </c>
      <c r="C75" s="6">
        <v>109001</v>
      </c>
      <c r="D75" s="5" t="s">
        <v>467</v>
      </c>
      <c r="E75" s="5" t="s">
        <v>107</v>
      </c>
      <c r="F75" s="7" t="s">
        <v>138</v>
      </c>
      <c r="G75" s="8">
        <v>1.233786</v>
      </c>
      <c r="H75" s="9">
        <v>1</v>
      </c>
      <c r="I75" s="8">
        <v>0.06</v>
      </c>
      <c r="J75" s="8"/>
      <c r="K75" s="15"/>
      <c r="L75" s="5"/>
      <c r="M75" s="8"/>
      <c r="N75" s="5"/>
      <c r="O75" s="8"/>
      <c r="P75" s="9"/>
      <c r="Q75" s="8"/>
      <c r="R75" s="8"/>
      <c r="S75" s="8"/>
      <c r="T75" s="16">
        <v>1.293786</v>
      </c>
    </row>
    <row r="76" spans="1:20" ht="15" outlineLevel="2">
      <c r="A76" s="5" t="s">
        <v>159</v>
      </c>
      <c r="B76" s="19" t="s">
        <v>209</v>
      </c>
      <c r="C76" s="6">
        <v>109001</v>
      </c>
      <c r="D76" s="5" t="s">
        <v>467</v>
      </c>
      <c r="E76" s="5" t="s">
        <v>107</v>
      </c>
      <c r="F76" s="7" t="s">
        <v>139</v>
      </c>
      <c r="G76" s="8">
        <v>3.29875</v>
      </c>
      <c r="H76" s="9">
        <v>7</v>
      </c>
      <c r="I76" s="8">
        <v>0.42</v>
      </c>
      <c r="J76" s="8"/>
      <c r="K76" s="15"/>
      <c r="L76" s="5"/>
      <c r="M76" s="8"/>
      <c r="N76" s="5"/>
      <c r="O76" s="8"/>
      <c r="P76" s="9"/>
      <c r="Q76" s="8"/>
      <c r="R76" s="8"/>
      <c r="S76" s="8"/>
      <c r="T76" s="16">
        <v>3.71875</v>
      </c>
    </row>
    <row r="77" spans="1:20" ht="15" outlineLevel="2">
      <c r="A77" s="5" t="s">
        <v>159</v>
      </c>
      <c r="B77" s="19" t="s">
        <v>209</v>
      </c>
      <c r="C77" s="6">
        <v>109001</v>
      </c>
      <c r="D77" s="5" t="s">
        <v>467</v>
      </c>
      <c r="E77" s="5" t="s">
        <v>107</v>
      </c>
      <c r="F77" s="7" t="s">
        <v>116</v>
      </c>
      <c r="G77" s="8">
        <v>2.00109</v>
      </c>
      <c r="H77" s="9">
        <v>2</v>
      </c>
      <c r="I77" s="8">
        <v>0.96</v>
      </c>
      <c r="J77" s="8"/>
      <c r="K77" s="15"/>
      <c r="L77" s="5"/>
      <c r="M77" s="8"/>
      <c r="N77" s="5"/>
      <c r="O77" s="8"/>
      <c r="P77" s="9"/>
      <c r="Q77" s="8"/>
      <c r="R77" s="8"/>
      <c r="S77" s="8"/>
      <c r="T77" s="16">
        <v>2.96109</v>
      </c>
    </row>
    <row r="78" spans="1:20" ht="15" outlineLevel="2">
      <c r="A78" s="5" t="s">
        <v>159</v>
      </c>
      <c r="B78" s="19" t="s">
        <v>209</v>
      </c>
      <c r="C78" s="6">
        <v>109001</v>
      </c>
      <c r="D78" s="5" t="s">
        <v>467</v>
      </c>
      <c r="E78" s="5" t="s">
        <v>107</v>
      </c>
      <c r="F78" s="5" t="s">
        <v>110</v>
      </c>
      <c r="G78" s="52"/>
      <c r="H78" s="53"/>
      <c r="I78" s="52"/>
      <c r="J78" s="52">
        <v>135</v>
      </c>
      <c r="K78" s="15"/>
      <c r="L78" s="5"/>
      <c r="M78" s="52"/>
      <c r="N78" s="5"/>
      <c r="O78" s="52"/>
      <c r="P78" s="53"/>
      <c r="Q78" s="52"/>
      <c r="R78" s="52"/>
      <c r="S78" s="52"/>
      <c r="T78" s="16">
        <v>135</v>
      </c>
    </row>
    <row r="79" spans="1:20" ht="15" outlineLevel="2">
      <c r="A79" s="12" t="s">
        <v>159</v>
      </c>
      <c r="B79" s="20" t="s">
        <v>209</v>
      </c>
      <c r="C79" s="12">
        <v>109001</v>
      </c>
      <c r="D79" s="12" t="s">
        <v>467</v>
      </c>
      <c r="E79" s="12" t="s">
        <v>111</v>
      </c>
      <c r="F79" s="12" t="s">
        <v>111</v>
      </c>
      <c r="G79" s="54"/>
      <c r="H79" s="55"/>
      <c r="I79" s="54"/>
      <c r="J79" s="54"/>
      <c r="K79" s="14">
        <v>1</v>
      </c>
      <c r="L79" s="13">
        <v>0.111</v>
      </c>
      <c r="M79" s="54">
        <v>347.985</v>
      </c>
      <c r="N79" s="56"/>
      <c r="O79" s="54"/>
      <c r="P79" s="55"/>
      <c r="Q79" s="54"/>
      <c r="R79" s="54"/>
      <c r="S79" s="54"/>
      <c r="T79" s="16">
        <v>347.985</v>
      </c>
    </row>
    <row r="80" spans="1:20" s="72" customFormat="1" ht="15.75" outlineLevel="1" collapsed="1">
      <c r="A80" s="77"/>
      <c r="B80" s="70"/>
      <c r="C80" s="77"/>
      <c r="D80" s="78" t="s">
        <v>741</v>
      </c>
      <c r="E80" s="77"/>
      <c r="F80" s="77"/>
      <c r="G80" s="79">
        <f aca="true" t="shared" si="12" ref="G80:T80">SUBTOTAL(9,G73:G79)</f>
        <v>30.344843</v>
      </c>
      <c r="H80" s="80">
        <f t="shared" si="12"/>
        <v>64</v>
      </c>
      <c r="I80" s="79">
        <f t="shared" si="12"/>
        <v>6.719999999999999</v>
      </c>
      <c r="J80" s="79">
        <f t="shared" si="12"/>
        <v>135</v>
      </c>
      <c r="K80" s="81">
        <f t="shared" si="12"/>
        <v>1</v>
      </c>
      <c r="L80" s="82">
        <f t="shared" si="12"/>
        <v>0.111</v>
      </c>
      <c r="M80" s="79">
        <f t="shared" si="12"/>
        <v>347.985</v>
      </c>
      <c r="N80" s="83">
        <f t="shared" si="12"/>
        <v>0</v>
      </c>
      <c r="O80" s="79">
        <f t="shared" si="12"/>
        <v>0</v>
      </c>
      <c r="P80" s="80">
        <f t="shared" si="12"/>
        <v>0</v>
      </c>
      <c r="Q80" s="79">
        <f t="shared" si="12"/>
        <v>0</v>
      </c>
      <c r="R80" s="79">
        <f t="shared" si="12"/>
        <v>0</v>
      </c>
      <c r="S80" s="79">
        <f t="shared" si="12"/>
        <v>0</v>
      </c>
      <c r="T80" s="16">
        <f t="shared" si="12"/>
        <v>520.049843</v>
      </c>
    </row>
    <row r="81" spans="1:20" ht="15" outlineLevel="2">
      <c r="A81" s="12" t="s">
        <v>159</v>
      </c>
      <c r="B81" s="19" t="s">
        <v>239</v>
      </c>
      <c r="C81" s="12">
        <v>109001</v>
      </c>
      <c r="D81" s="12" t="s">
        <v>28</v>
      </c>
      <c r="E81" s="12" t="s">
        <v>111</v>
      </c>
      <c r="F81" s="12" t="s">
        <v>111</v>
      </c>
      <c r="G81" s="54"/>
      <c r="H81" s="55"/>
      <c r="I81" s="54"/>
      <c r="J81" s="54"/>
      <c r="K81" s="14">
        <v>2</v>
      </c>
      <c r="L81" s="13">
        <v>0.0179</v>
      </c>
      <c r="M81" s="54">
        <v>112.23299999999999</v>
      </c>
      <c r="N81" s="56"/>
      <c r="O81" s="54"/>
      <c r="P81" s="55"/>
      <c r="Q81" s="54"/>
      <c r="R81" s="54"/>
      <c r="S81" s="54"/>
      <c r="T81" s="16">
        <v>112.23299999999999</v>
      </c>
    </row>
    <row r="82" spans="1:20" s="72" customFormat="1" ht="15.75" outlineLevel="1" collapsed="1">
      <c r="A82" s="77"/>
      <c r="B82" s="70"/>
      <c r="C82" s="77"/>
      <c r="D82" s="78" t="s">
        <v>742</v>
      </c>
      <c r="E82" s="77"/>
      <c r="F82" s="77"/>
      <c r="G82" s="79">
        <f aca="true" t="shared" si="13" ref="G82:T82">SUBTOTAL(9,G81:G81)</f>
        <v>0</v>
      </c>
      <c r="H82" s="80">
        <f t="shared" si="13"/>
        <v>0</v>
      </c>
      <c r="I82" s="79">
        <f t="shared" si="13"/>
        <v>0</v>
      </c>
      <c r="J82" s="79">
        <f t="shared" si="13"/>
        <v>0</v>
      </c>
      <c r="K82" s="81">
        <f t="shared" si="13"/>
        <v>2</v>
      </c>
      <c r="L82" s="82">
        <f t="shared" si="13"/>
        <v>0.0179</v>
      </c>
      <c r="M82" s="79">
        <f t="shared" si="13"/>
        <v>112.23299999999999</v>
      </c>
      <c r="N82" s="83">
        <f t="shared" si="13"/>
        <v>0</v>
      </c>
      <c r="O82" s="79">
        <f t="shared" si="13"/>
        <v>0</v>
      </c>
      <c r="P82" s="80">
        <f t="shared" si="13"/>
        <v>0</v>
      </c>
      <c r="Q82" s="79">
        <f t="shared" si="13"/>
        <v>0</v>
      </c>
      <c r="R82" s="79">
        <f t="shared" si="13"/>
        <v>0</v>
      </c>
      <c r="S82" s="79">
        <f t="shared" si="13"/>
        <v>0</v>
      </c>
      <c r="T82" s="16">
        <f t="shared" si="13"/>
        <v>112.23299999999999</v>
      </c>
    </row>
    <row r="83" spans="1:20" ht="15" outlineLevel="2">
      <c r="A83" s="5" t="s">
        <v>159</v>
      </c>
      <c r="B83" s="19" t="s">
        <v>239</v>
      </c>
      <c r="C83" s="6">
        <v>100100</v>
      </c>
      <c r="D83" s="5" t="s">
        <v>468</v>
      </c>
      <c r="E83" s="5" t="s">
        <v>107</v>
      </c>
      <c r="F83" s="7">
        <v>15</v>
      </c>
      <c r="G83" s="8">
        <v>71.00286500000006</v>
      </c>
      <c r="H83" s="9">
        <v>205</v>
      </c>
      <c r="I83" s="8">
        <v>20.5</v>
      </c>
      <c r="J83" s="8"/>
      <c r="K83" s="15"/>
      <c r="L83" s="5"/>
      <c r="M83" s="8"/>
      <c r="N83" s="5"/>
      <c r="O83" s="8"/>
      <c r="P83" s="9"/>
      <c r="Q83" s="8"/>
      <c r="R83" s="8"/>
      <c r="S83" s="8"/>
      <c r="T83" s="16">
        <v>91.50286500000006</v>
      </c>
    </row>
    <row r="84" spans="1:20" ht="15" outlineLevel="2">
      <c r="A84" s="5" t="s">
        <v>159</v>
      </c>
      <c r="B84" s="19" t="s">
        <v>239</v>
      </c>
      <c r="C84" s="6">
        <v>100100</v>
      </c>
      <c r="D84" s="5" t="s">
        <v>468</v>
      </c>
      <c r="E84" s="5" t="s">
        <v>107</v>
      </c>
      <c r="F84" s="7" t="s">
        <v>138</v>
      </c>
      <c r="G84" s="8">
        <v>8.484807000000002</v>
      </c>
      <c r="H84" s="9">
        <v>7</v>
      </c>
      <c r="I84" s="8">
        <v>0.42</v>
      </c>
      <c r="J84" s="8"/>
      <c r="K84" s="15"/>
      <c r="L84" s="5"/>
      <c r="M84" s="8"/>
      <c r="N84" s="5"/>
      <c r="O84" s="8"/>
      <c r="P84" s="9"/>
      <c r="Q84" s="8"/>
      <c r="R84" s="8"/>
      <c r="S84" s="8"/>
      <c r="T84" s="16">
        <v>8.904807000000002</v>
      </c>
    </row>
    <row r="85" spans="1:20" ht="15" outlineLevel="2">
      <c r="A85" s="5" t="s">
        <v>159</v>
      </c>
      <c r="B85" s="19" t="s">
        <v>239</v>
      </c>
      <c r="C85" s="6">
        <v>100100</v>
      </c>
      <c r="D85" s="5" t="s">
        <v>468</v>
      </c>
      <c r="E85" s="5" t="s">
        <v>107</v>
      </c>
      <c r="F85" s="7" t="s">
        <v>139</v>
      </c>
      <c r="G85" s="8">
        <v>15.153949999999998</v>
      </c>
      <c r="H85" s="9">
        <v>30</v>
      </c>
      <c r="I85" s="8">
        <v>1.8</v>
      </c>
      <c r="J85" s="8"/>
      <c r="K85" s="15"/>
      <c r="L85" s="5"/>
      <c r="M85" s="8"/>
      <c r="N85" s="5"/>
      <c r="O85" s="8"/>
      <c r="P85" s="9"/>
      <c r="Q85" s="8"/>
      <c r="R85" s="8"/>
      <c r="S85" s="8"/>
      <c r="T85" s="16">
        <v>16.95395</v>
      </c>
    </row>
    <row r="86" spans="1:20" ht="15" outlineLevel="2">
      <c r="A86" s="5" t="s">
        <v>159</v>
      </c>
      <c r="B86" s="19" t="s">
        <v>239</v>
      </c>
      <c r="C86" s="6">
        <v>100100</v>
      </c>
      <c r="D86" s="5" t="s">
        <v>468</v>
      </c>
      <c r="E86" s="5" t="s">
        <v>107</v>
      </c>
      <c r="F86" s="5" t="s">
        <v>110</v>
      </c>
      <c r="G86" s="52"/>
      <c r="H86" s="53"/>
      <c r="I86" s="52"/>
      <c r="J86" s="52">
        <v>180</v>
      </c>
      <c r="K86" s="15"/>
      <c r="L86" s="5"/>
      <c r="M86" s="52"/>
      <c r="N86" s="5"/>
      <c r="O86" s="52"/>
      <c r="P86" s="53"/>
      <c r="Q86" s="52"/>
      <c r="R86" s="52"/>
      <c r="S86" s="52"/>
      <c r="T86" s="16">
        <v>180</v>
      </c>
    </row>
    <row r="87" spans="1:20" ht="15" outlineLevel="2">
      <c r="A87" s="12" t="s">
        <v>159</v>
      </c>
      <c r="B87" s="19" t="s">
        <v>239</v>
      </c>
      <c r="C87" s="12">
        <v>100100</v>
      </c>
      <c r="D87" s="12" t="s">
        <v>468</v>
      </c>
      <c r="E87" s="12" t="s">
        <v>111</v>
      </c>
      <c r="F87" s="12" t="s">
        <v>111</v>
      </c>
      <c r="G87" s="54"/>
      <c r="H87" s="55"/>
      <c r="I87" s="54"/>
      <c r="J87" s="54"/>
      <c r="K87" s="14">
        <v>1</v>
      </c>
      <c r="L87" s="13">
        <v>0.112</v>
      </c>
      <c r="M87" s="54">
        <v>351.12</v>
      </c>
      <c r="N87" s="56"/>
      <c r="O87" s="54"/>
      <c r="P87" s="55"/>
      <c r="Q87" s="54"/>
      <c r="R87" s="54"/>
      <c r="S87" s="54"/>
      <c r="T87" s="16">
        <v>351.12</v>
      </c>
    </row>
    <row r="88" spans="1:20" s="72" customFormat="1" ht="15.75" outlineLevel="1" collapsed="1">
      <c r="A88" s="77"/>
      <c r="B88" s="70"/>
      <c r="C88" s="77"/>
      <c r="D88" s="78" t="s">
        <v>743</v>
      </c>
      <c r="E88" s="77"/>
      <c r="F88" s="77"/>
      <c r="G88" s="79">
        <f aca="true" t="shared" si="14" ref="G88:T88">SUBTOTAL(9,G83:G87)</f>
        <v>94.64162200000005</v>
      </c>
      <c r="H88" s="80">
        <f t="shared" si="14"/>
        <v>242</v>
      </c>
      <c r="I88" s="79">
        <f t="shared" si="14"/>
        <v>22.720000000000002</v>
      </c>
      <c r="J88" s="79">
        <f t="shared" si="14"/>
        <v>180</v>
      </c>
      <c r="K88" s="81">
        <f t="shared" si="14"/>
        <v>1</v>
      </c>
      <c r="L88" s="82">
        <f t="shared" si="14"/>
        <v>0.112</v>
      </c>
      <c r="M88" s="79">
        <f t="shared" si="14"/>
        <v>351.12</v>
      </c>
      <c r="N88" s="83">
        <f t="shared" si="14"/>
        <v>0</v>
      </c>
      <c r="O88" s="79">
        <f t="shared" si="14"/>
        <v>0</v>
      </c>
      <c r="P88" s="80">
        <f t="shared" si="14"/>
        <v>0</v>
      </c>
      <c r="Q88" s="79">
        <f t="shared" si="14"/>
        <v>0</v>
      </c>
      <c r="R88" s="79">
        <f t="shared" si="14"/>
        <v>0</v>
      </c>
      <c r="S88" s="79">
        <f t="shared" si="14"/>
        <v>0</v>
      </c>
      <c r="T88" s="16">
        <f t="shared" si="14"/>
        <v>648.481622</v>
      </c>
    </row>
    <row r="89" spans="1:20" ht="15" outlineLevel="2">
      <c r="A89" s="12" t="s">
        <v>159</v>
      </c>
      <c r="B89" s="20" t="s">
        <v>263</v>
      </c>
      <c r="C89" s="12">
        <v>102101</v>
      </c>
      <c r="D89" s="12" t="s">
        <v>29</v>
      </c>
      <c r="E89" s="12" t="s">
        <v>111</v>
      </c>
      <c r="F89" s="12" t="s">
        <v>111</v>
      </c>
      <c r="G89" s="54"/>
      <c r="H89" s="55"/>
      <c r="I89" s="54"/>
      <c r="J89" s="54"/>
      <c r="K89" s="14">
        <v>2</v>
      </c>
      <c r="L89" s="13">
        <v>0.0179</v>
      </c>
      <c r="M89" s="54">
        <v>112.23299999999999</v>
      </c>
      <c r="N89" s="56"/>
      <c r="O89" s="54"/>
      <c r="P89" s="55"/>
      <c r="Q89" s="54"/>
      <c r="R89" s="54"/>
      <c r="S89" s="54"/>
      <c r="T89" s="16">
        <v>112.23299999999999</v>
      </c>
    </row>
    <row r="90" spans="1:20" s="72" customFormat="1" ht="15.75" outlineLevel="1" collapsed="1">
      <c r="A90" s="77"/>
      <c r="B90" s="70"/>
      <c r="C90" s="77"/>
      <c r="D90" s="78" t="s">
        <v>745</v>
      </c>
      <c r="E90" s="77"/>
      <c r="F90" s="77"/>
      <c r="G90" s="79">
        <f aca="true" t="shared" si="15" ref="G90:T90">SUBTOTAL(9,G89:G89)</f>
        <v>0</v>
      </c>
      <c r="H90" s="80">
        <f t="shared" si="15"/>
        <v>0</v>
      </c>
      <c r="I90" s="79">
        <f t="shared" si="15"/>
        <v>0</v>
      </c>
      <c r="J90" s="79">
        <f t="shared" si="15"/>
        <v>0</v>
      </c>
      <c r="K90" s="81">
        <f t="shared" si="15"/>
        <v>2</v>
      </c>
      <c r="L90" s="82">
        <f t="shared" si="15"/>
        <v>0.0179</v>
      </c>
      <c r="M90" s="79">
        <f t="shared" si="15"/>
        <v>112.23299999999999</v>
      </c>
      <c r="N90" s="83">
        <f t="shared" si="15"/>
        <v>0</v>
      </c>
      <c r="O90" s="79">
        <f t="shared" si="15"/>
        <v>0</v>
      </c>
      <c r="P90" s="80">
        <f t="shared" si="15"/>
        <v>0</v>
      </c>
      <c r="Q90" s="79">
        <f t="shared" si="15"/>
        <v>0</v>
      </c>
      <c r="R90" s="79">
        <f t="shared" si="15"/>
        <v>0</v>
      </c>
      <c r="S90" s="79">
        <f t="shared" si="15"/>
        <v>0</v>
      </c>
      <c r="T90" s="16">
        <f t="shared" si="15"/>
        <v>112.23299999999999</v>
      </c>
    </row>
    <row r="91" spans="1:20" ht="15" outlineLevel="2">
      <c r="A91" s="5" t="s">
        <v>159</v>
      </c>
      <c r="B91" s="19" t="s">
        <v>263</v>
      </c>
      <c r="C91" s="6">
        <v>102100</v>
      </c>
      <c r="D91" s="5" t="s">
        <v>469</v>
      </c>
      <c r="E91" s="5" t="s">
        <v>107</v>
      </c>
      <c r="F91" s="7">
        <v>15</v>
      </c>
      <c r="G91" s="8">
        <v>14.694685000000002</v>
      </c>
      <c r="H91" s="9">
        <v>44</v>
      </c>
      <c r="I91" s="8">
        <v>4.4</v>
      </c>
      <c r="J91" s="8"/>
      <c r="K91" s="15"/>
      <c r="L91" s="5"/>
      <c r="M91" s="8"/>
      <c r="N91" s="5"/>
      <c r="O91" s="8"/>
      <c r="P91" s="9"/>
      <c r="Q91" s="8"/>
      <c r="R91" s="8"/>
      <c r="S91" s="8"/>
      <c r="T91" s="16">
        <v>19.094685000000002</v>
      </c>
    </row>
    <row r="92" spans="1:20" ht="15" outlineLevel="2">
      <c r="A92" s="5" t="s">
        <v>159</v>
      </c>
      <c r="B92" s="19" t="s">
        <v>263</v>
      </c>
      <c r="C92" s="6">
        <v>102100</v>
      </c>
      <c r="D92" s="5" t="s">
        <v>469</v>
      </c>
      <c r="E92" s="5" t="s">
        <v>107</v>
      </c>
      <c r="F92" s="7" t="s">
        <v>138</v>
      </c>
      <c r="G92" s="8">
        <v>4.85424</v>
      </c>
      <c r="H92" s="9">
        <v>1</v>
      </c>
      <c r="I92" s="8">
        <v>0.06</v>
      </c>
      <c r="J92" s="8"/>
      <c r="K92" s="15"/>
      <c r="L92" s="5"/>
      <c r="M92" s="8"/>
      <c r="N92" s="5"/>
      <c r="O92" s="8"/>
      <c r="P92" s="9"/>
      <c r="Q92" s="8"/>
      <c r="R92" s="8"/>
      <c r="S92" s="8"/>
      <c r="T92" s="16">
        <v>4.9142399999999995</v>
      </c>
    </row>
    <row r="93" spans="1:20" ht="15" outlineLevel="2">
      <c r="A93" s="5" t="s">
        <v>159</v>
      </c>
      <c r="B93" s="19" t="s">
        <v>263</v>
      </c>
      <c r="C93" s="6">
        <v>102100</v>
      </c>
      <c r="D93" s="5" t="s">
        <v>469</v>
      </c>
      <c r="E93" s="5" t="s">
        <v>107</v>
      </c>
      <c r="F93" s="7" t="s">
        <v>139</v>
      </c>
      <c r="G93" s="8">
        <v>5.217099999999999</v>
      </c>
      <c r="H93" s="9">
        <v>10</v>
      </c>
      <c r="I93" s="8">
        <v>0.6</v>
      </c>
      <c r="J93" s="8"/>
      <c r="K93" s="15"/>
      <c r="L93" s="5"/>
      <c r="M93" s="8"/>
      <c r="N93" s="5"/>
      <c r="O93" s="8"/>
      <c r="P93" s="9"/>
      <c r="Q93" s="8"/>
      <c r="R93" s="8"/>
      <c r="S93" s="8"/>
      <c r="T93" s="16">
        <v>5.817099999999999</v>
      </c>
    </row>
    <row r="94" spans="1:20" ht="15" outlineLevel="2">
      <c r="A94" s="5" t="s">
        <v>159</v>
      </c>
      <c r="B94" s="19" t="s">
        <v>263</v>
      </c>
      <c r="C94" s="6">
        <v>102100</v>
      </c>
      <c r="D94" s="5" t="s">
        <v>469</v>
      </c>
      <c r="E94" s="5" t="s">
        <v>107</v>
      </c>
      <c r="F94" s="5" t="s">
        <v>110</v>
      </c>
      <c r="G94" s="52"/>
      <c r="H94" s="53"/>
      <c r="I94" s="52"/>
      <c r="J94" s="52">
        <v>165</v>
      </c>
      <c r="K94" s="15"/>
      <c r="L94" s="5"/>
      <c r="M94" s="52"/>
      <c r="N94" s="5"/>
      <c r="O94" s="52"/>
      <c r="P94" s="53"/>
      <c r="Q94" s="52"/>
      <c r="R94" s="52"/>
      <c r="S94" s="52"/>
      <c r="T94" s="16">
        <v>165</v>
      </c>
    </row>
    <row r="95" spans="1:20" ht="15" outlineLevel="2">
      <c r="A95" s="12" t="s">
        <v>159</v>
      </c>
      <c r="B95" s="20" t="s">
        <v>263</v>
      </c>
      <c r="C95" s="12">
        <v>102101</v>
      </c>
      <c r="D95" s="12" t="s">
        <v>469</v>
      </c>
      <c r="E95" s="12" t="s">
        <v>111</v>
      </c>
      <c r="F95" s="12" t="s">
        <v>111</v>
      </c>
      <c r="G95" s="54"/>
      <c r="H95" s="55"/>
      <c r="I95" s="54"/>
      <c r="J95" s="54"/>
      <c r="K95" s="14">
        <v>1</v>
      </c>
      <c r="L95" s="13">
        <v>0.111</v>
      </c>
      <c r="M95" s="54">
        <v>347.985</v>
      </c>
      <c r="N95" s="56"/>
      <c r="O95" s="54"/>
      <c r="P95" s="55"/>
      <c r="Q95" s="54"/>
      <c r="R95" s="54"/>
      <c r="S95" s="54"/>
      <c r="T95" s="16">
        <v>347.985</v>
      </c>
    </row>
    <row r="96" spans="1:20" ht="15" outlineLevel="2">
      <c r="A96" s="5" t="s">
        <v>159</v>
      </c>
      <c r="B96" s="19" t="s">
        <v>263</v>
      </c>
      <c r="C96" s="6">
        <v>102100</v>
      </c>
      <c r="D96" s="5" t="s">
        <v>469</v>
      </c>
      <c r="E96" s="5" t="s">
        <v>133</v>
      </c>
      <c r="F96" s="5" t="s">
        <v>133</v>
      </c>
      <c r="G96" s="52"/>
      <c r="H96" s="53"/>
      <c r="I96" s="52"/>
      <c r="J96" s="52"/>
      <c r="K96" s="15"/>
      <c r="L96" s="5"/>
      <c r="M96" s="52"/>
      <c r="N96" s="5"/>
      <c r="O96" s="52"/>
      <c r="P96" s="53"/>
      <c r="Q96" s="52"/>
      <c r="R96" s="52"/>
      <c r="S96" s="52">
        <v>5.86</v>
      </c>
      <c r="T96" s="16">
        <v>5.86</v>
      </c>
    </row>
    <row r="97" spans="1:20" s="72" customFormat="1" ht="15.75" outlineLevel="1" collapsed="1">
      <c r="A97" s="77"/>
      <c r="B97" s="70"/>
      <c r="C97" s="77"/>
      <c r="D97" s="78" t="s">
        <v>746</v>
      </c>
      <c r="E97" s="77"/>
      <c r="F97" s="77"/>
      <c r="G97" s="79">
        <f aca="true" t="shared" si="16" ref="G97:T97">SUBTOTAL(9,G91:G96)</f>
        <v>24.766025</v>
      </c>
      <c r="H97" s="80">
        <f t="shared" si="16"/>
        <v>55</v>
      </c>
      <c r="I97" s="79">
        <f t="shared" si="16"/>
        <v>5.06</v>
      </c>
      <c r="J97" s="79">
        <f t="shared" si="16"/>
        <v>165</v>
      </c>
      <c r="K97" s="81">
        <f t="shared" si="16"/>
        <v>1</v>
      </c>
      <c r="L97" s="82">
        <f t="shared" si="16"/>
        <v>0.111</v>
      </c>
      <c r="M97" s="79">
        <f t="shared" si="16"/>
        <v>347.985</v>
      </c>
      <c r="N97" s="83">
        <f t="shared" si="16"/>
        <v>0</v>
      </c>
      <c r="O97" s="79">
        <f t="shared" si="16"/>
        <v>0</v>
      </c>
      <c r="P97" s="80">
        <f t="shared" si="16"/>
        <v>0</v>
      </c>
      <c r="Q97" s="79">
        <f t="shared" si="16"/>
        <v>0</v>
      </c>
      <c r="R97" s="79">
        <f t="shared" si="16"/>
        <v>0</v>
      </c>
      <c r="S97" s="79">
        <f t="shared" si="16"/>
        <v>5.86</v>
      </c>
      <c r="T97" s="16">
        <f t="shared" si="16"/>
        <v>548.671025</v>
      </c>
    </row>
    <row r="98" spans="1:20" ht="15" outlineLevel="2">
      <c r="A98" s="5" t="s">
        <v>159</v>
      </c>
      <c r="B98" s="19" t="s">
        <v>264</v>
      </c>
      <c r="C98" s="6">
        <v>102210</v>
      </c>
      <c r="D98" s="5" t="s">
        <v>470</v>
      </c>
      <c r="E98" s="5" t="s">
        <v>107</v>
      </c>
      <c r="F98" s="7">
        <v>15</v>
      </c>
      <c r="G98" s="8">
        <v>184.94200400000003</v>
      </c>
      <c r="H98" s="9">
        <v>536</v>
      </c>
      <c r="I98" s="8">
        <v>53.6</v>
      </c>
      <c r="J98" s="8"/>
      <c r="K98" s="15"/>
      <c r="L98" s="5"/>
      <c r="M98" s="8"/>
      <c r="N98" s="5"/>
      <c r="O98" s="8"/>
      <c r="P98" s="9"/>
      <c r="Q98" s="8"/>
      <c r="R98" s="8"/>
      <c r="S98" s="8"/>
      <c r="T98" s="16">
        <v>238.54200400000002</v>
      </c>
    </row>
    <row r="99" spans="1:20" ht="15" outlineLevel="2">
      <c r="A99" s="5" t="s">
        <v>159</v>
      </c>
      <c r="B99" s="19" t="s">
        <v>264</v>
      </c>
      <c r="C99" s="6">
        <v>102210</v>
      </c>
      <c r="D99" s="5" t="s">
        <v>470</v>
      </c>
      <c r="E99" s="5" t="s">
        <v>107</v>
      </c>
      <c r="F99" s="7" t="s">
        <v>137</v>
      </c>
      <c r="G99" s="8">
        <v>6.904015000000001</v>
      </c>
      <c r="H99" s="9">
        <v>2</v>
      </c>
      <c r="I99" s="8">
        <v>0.12</v>
      </c>
      <c r="J99" s="8"/>
      <c r="K99" s="15"/>
      <c r="L99" s="5"/>
      <c r="M99" s="8"/>
      <c r="N99" s="5"/>
      <c r="O99" s="8"/>
      <c r="P99" s="9"/>
      <c r="Q99" s="8"/>
      <c r="R99" s="8"/>
      <c r="S99" s="8"/>
      <c r="T99" s="16">
        <v>7.024015000000001</v>
      </c>
    </row>
    <row r="100" spans="1:20" ht="15" outlineLevel="2">
      <c r="A100" s="5" t="s">
        <v>159</v>
      </c>
      <c r="B100" s="19" t="s">
        <v>264</v>
      </c>
      <c r="C100" s="6">
        <v>102210</v>
      </c>
      <c r="D100" s="5" t="s">
        <v>470</v>
      </c>
      <c r="E100" s="5" t="s">
        <v>107</v>
      </c>
      <c r="F100" s="7" t="s">
        <v>139</v>
      </c>
      <c r="G100" s="8">
        <v>59.71244999999999</v>
      </c>
      <c r="H100" s="9">
        <v>128</v>
      </c>
      <c r="I100" s="8">
        <v>7.68</v>
      </c>
      <c r="J100" s="8"/>
      <c r="K100" s="15"/>
      <c r="L100" s="5"/>
      <c r="M100" s="8"/>
      <c r="N100" s="5"/>
      <c r="O100" s="8"/>
      <c r="P100" s="9"/>
      <c r="Q100" s="8"/>
      <c r="R100" s="8"/>
      <c r="S100" s="8"/>
      <c r="T100" s="16">
        <v>67.39245</v>
      </c>
    </row>
    <row r="101" spans="1:20" ht="15" outlineLevel="2">
      <c r="A101" s="5" t="s">
        <v>159</v>
      </c>
      <c r="B101" s="19" t="s">
        <v>264</v>
      </c>
      <c r="C101" s="6">
        <v>102210</v>
      </c>
      <c r="D101" s="5" t="s">
        <v>470</v>
      </c>
      <c r="E101" s="5" t="s">
        <v>107</v>
      </c>
      <c r="F101" s="5" t="s">
        <v>110</v>
      </c>
      <c r="G101" s="52"/>
      <c r="H101" s="53"/>
      <c r="I101" s="52"/>
      <c r="J101" s="52">
        <v>180</v>
      </c>
      <c r="K101" s="15"/>
      <c r="L101" s="5"/>
      <c r="M101" s="52"/>
      <c r="N101" s="5"/>
      <c r="O101" s="52"/>
      <c r="P101" s="53"/>
      <c r="Q101" s="52"/>
      <c r="R101" s="52"/>
      <c r="S101" s="52"/>
      <c r="T101" s="16">
        <v>180</v>
      </c>
    </row>
    <row r="102" spans="1:20" ht="15" outlineLevel="2">
      <c r="A102" s="12" t="s">
        <v>159</v>
      </c>
      <c r="B102" s="20" t="s">
        <v>264</v>
      </c>
      <c r="C102" s="12">
        <v>102210</v>
      </c>
      <c r="D102" s="12" t="s">
        <v>470</v>
      </c>
      <c r="E102" s="12" t="s">
        <v>111</v>
      </c>
      <c r="F102" s="12" t="s">
        <v>111</v>
      </c>
      <c r="G102" s="54"/>
      <c r="H102" s="55"/>
      <c r="I102" s="54"/>
      <c r="J102" s="54"/>
      <c r="K102" s="14">
        <v>1</v>
      </c>
      <c r="L102" s="13">
        <v>0.111</v>
      </c>
      <c r="M102" s="54">
        <v>347.985</v>
      </c>
      <c r="N102" s="56"/>
      <c r="O102" s="54"/>
      <c r="P102" s="55"/>
      <c r="Q102" s="54"/>
      <c r="R102" s="54"/>
      <c r="S102" s="54"/>
      <c r="T102" s="16">
        <v>347.985</v>
      </c>
    </row>
    <row r="103" spans="1:20" s="72" customFormat="1" ht="15.75" outlineLevel="1" collapsed="1">
      <c r="A103" s="77"/>
      <c r="B103" s="70"/>
      <c r="C103" s="77"/>
      <c r="D103" s="78" t="s">
        <v>747</v>
      </c>
      <c r="E103" s="77"/>
      <c r="F103" s="77"/>
      <c r="G103" s="79">
        <f aca="true" t="shared" si="17" ref="G103:T103">SUBTOTAL(9,G98:G102)</f>
        <v>251.558469</v>
      </c>
      <c r="H103" s="80">
        <f t="shared" si="17"/>
        <v>666</v>
      </c>
      <c r="I103" s="79">
        <f t="shared" si="17"/>
        <v>61.4</v>
      </c>
      <c r="J103" s="79">
        <f t="shared" si="17"/>
        <v>180</v>
      </c>
      <c r="K103" s="81">
        <f t="shared" si="17"/>
        <v>1</v>
      </c>
      <c r="L103" s="82">
        <f t="shared" si="17"/>
        <v>0.111</v>
      </c>
      <c r="M103" s="79">
        <f t="shared" si="17"/>
        <v>347.985</v>
      </c>
      <c r="N103" s="83">
        <f t="shared" si="17"/>
        <v>0</v>
      </c>
      <c r="O103" s="79">
        <f t="shared" si="17"/>
        <v>0</v>
      </c>
      <c r="P103" s="80">
        <f t="shared" si="17"/>
        <v>0</v>
      </c>
      <c r="Q103" s="79">
        <f t="shared" si="17"/>
        <v>0</v>
      </c>
      <c r="R103" s="79">
        <f t="shared" si="17"/>
        <v>0</v>
      </c>
      <c r="S103" s="79">
        <f t="shared" si="17"/>
        <v>0</v>
      </c>
      <c r="T103" s="16">
        <f t="shared" si="17"/>
        <v>840.943469</v>
      </c>
    </row>
    <row r="104" spans="1:20" ht="15" outlineLevel="2">
      <c r="A104" s="5" t="s">
        <v>159</v>
      </c>
      <c r="B104" s="19" t="s">
        <v>265</v>
      </c>
      <c r="C104" s="6">
        <v>102300</v>
      </c>
      <c r="D104" s="5" t="s">
        <v>471</v>
      </c>
      <c r="E104" s="5" t="s">
        <v>107</v>
      </c>
      <c r="F104" s="7">
        <v>15</v>
      </c>
      <c r="G104" s="8">
        <v>8.199171</v>
      </c>
      <c r="H104" s="9">
        <v>23</v>
      </c>
      <c r="I104" s="8">
        <v>2.3</v>
      </c>
      <c r="J104" s="8"/>
      <c r="K104" s="15"/>
      <c r="L104" s="5"/>
      <c r="M104" s="8"/>
      <c r="N104" s="5"/>
      <c r="O104" s="8"/>
      <c r="P104" s="9"/>
      <c r="Q104" s="8"/>
      <c r="R104" s="8"/>
      <c r="S104" s="8"/>
      <c r="T104" s="16">
        <v>10.499171</v>
      </c>
    </row>
    <row r="105" spans="1:20" ht="15" outlineLevel="2">
      <c r="A105" s="5" t="s">
        <v>159</v>
      </c>
      <c r="B105" s="19" t="s">
        <v>265</v>
      </c>
      <c r="C105" s="6">
        <v>102300</v>
      </c>
      <c r="D105" s="5" t="s">
        <v>471</v>
      </c>
      <c r="E105" s="5" t="s">
        <v>107</v>
      </c>
      <c r="F105" s="7" t="s">
        <v>137</v>
      </c>
      <c r="G105" s="8">
        <v>4.94616</v>
      </c>
      <c r="H105" s="9">
        <v>1</v>
      </c>
      <c r="I105" s="8">
        <v>0.06</v>
      </c>
      <c r="J105" s="8"/>
      <c r="K105" s="15"/>
      <c r="L105" s="5"/>
      <c r="M105" s="8"/>
      <c r="N105" s="5"/>
      <c r="O105" s="8"/>
      <c r="P105" s="9"/>
      <c r="Q105" s="8"/>
      <c r="R105" s="8"/>
      <c r="S105" s="8"/>
      <c r="T105" s="16">
        <v>5.0061599999999995</v>
      </c>
    </row>
    <row r="106" spans="1:20" ht="15" outlineLevel="2">
      <c r="A106" s="5" t="s">
        <v>159</v>
      </c>
      <c r="B106" s="19" t="s">
        <v>265</v>
      </c>
      <c r="C106" s="6">
        <v>102300</v>
      </c>
      <c r="D106" s="5" t="s">
        <v>471</v>
      </c>
      <c r="E106" s="5" t="s">
        <v>107</v>
      </c>
      <c r="F106" s="7" t="s">
        <v>138</v>
      </c>
      <c r="G106" s="8">
        <v>5.602602</v>
      </c>
      <c r="H106" s="9">
        <v>4</v>
      </c>
      <c r="I106" s="8">
        <v>0.24</v>
      </c>
      <c r="J106" s="8"/>
      <c r="K106" s="15"/>
      <c r="L106" s="5"/>
      <c r="M106" s="8"/>
      <c r="N106" s="5"/>
      <c r="O106" s="8"/>
      <c r="P106" s="9"/>
      <c r="Q106" s="8"/>
      <c r="R106" s="8"/>
      <c r="S106" s="8"/>
      <c r="T106" s="16">
        <v>5.842602</v>
      </c>
    </row>
    <row r="107" spans="1:20" ht="15" outlineLevel="2">
      <c r="A107" s="5" t="s">
        <v>159</v>
      </c>
      <c r="B107" s="19" t="s">
        <v>265</v>
      </c>
      <c r="C107" s="6">
        <v>102300</v>
      </c>
      <c r="D107" s="5" t="s">
        <v>471</v>
      </c>
      <c r="E107" s="5" t="s">
        <v>107</v>
      </c>
      <c r="F107" s="7" t="s">
        <v>139</v>
      </c>
      <c r="G107" s="8">
        <v>5.73475</v>
      </c>
      <c r="H107" s="9">
        <v>12</v>
      </c>
      <c r="I107" s="8">
        <v>0.72</v>
      </c>
      <c r="J107" s="8"/>
      <c r="K107" s="15"/>
      <c r="L107" s="5"/>
      <c r="M107" s="8"/>
      <c r="N107" s="5"/>
      <c r="O107" s="8"/>
      <c r="P107" s="9"/>
      <c r="Q107" s="8"/>
      <c r="R107" s="8"/>
      <c r="S107" s="8"/>
      <c r="T107" s="16">
        <v>6.45475</v>
      </c>
    </row>
    <row r="108" spans="1:20" ht="15" outlineLevel="2">
      <c r="A108" s="5" t="s">
        <v>159</v>
      </c>
      <c r="B108" s="19" t="s">
        <v>265</v>
      </c>
      <c r="C108" s="6">
        <v>102300</v>
      </c>
      <c r="D108" s="5" t="s">
        <v>471</v>
      </c>
      <c r="E108" s="5" t="s">
        <v>107</v>
      </c>
      <c r="F108" s="5" t="s">
        <v>110</v>
      </c>
      <c r="G108" s="52"/>
      <c r="H108" s="53"/>
      <c r="I108" s="52"/>
      <c r="J108" s="52">
        <v>120</v>
      </c>
      <c r="K108" s="15"/>
      <c r="L108" s="5"/>
      <c r="M108" s="52"/>
      <c r="N108" s="5"/>
      <c r="O108" s="52"/>
      <c r="P108" s="53"/>
      <c r="Q108" s="52"/>
      <c r="R108" s="52"/>
      <c r="S108" s="52"/>
      <c r="T108" s="16">
        <v>120</v>
      </c>
    </row>
    <row r="109" spans="1:20" ht="15" outlineLevel="2">
      <c r="A109" s="12" t="s">
        <v>159</v>
      </c>
      <c r="B109" s="20" t="s">
        <v>265</v>
      </c>
      <c r="C109" s="12">
        <v>102301</v>
      </c>
      <c r="D109" s="12" t="s">
        <v>471</v>
      </c>
      <c r="E109" s="12" t="s">
        <v>111</v>
      </c>
      <c r="F109" s="12" t="s">
        <v>111</v>
      </c>
      <c r="G109" s="54"/>
      <c r="H109" s="55"/>
      <c r="I109" s="54"/>
      <c r="J109" s="54"/>
      <c r="K109" s="14">
        <v>1</v>
      </c>
      <c r="L109" s="13">
        <v>0.111</v>
      </c>
      <c r="M109" s="54">
        <v>347.985</v>
      </c>
      <c r="N109" s="56"/>
      <c r="O109" s="54"/>
      <c r="P109" s="55"/>
      <c r="Q109" s="54"/>
      <c r="R109" s="54"/>
      <c r="S109" s="54"/>
      <c r="T109" s="16">
        <v>347.985</v>
      </c>
    </row>
    <row r="110" spans="1:20" s="72" customFormat="1" ht="15.75" outlineLevel="1" collapsed="1">
      <c r="A110" s="77"/>
      <c r="B110" s="70"/>
      <c r="C110" s="77"/>
      <c r="D110" s="78" t="s">
        <v>748</v>
      </c>
      <c r="E110" s="77"/>
      <c r="F110" s="77"/>
      <c r="G110" s="79">
        <f aca="true" t="shared" si="18" ref="G110:T110">SUBTOTAL(9,G104:G109)</f>
        <v>24.482683</v>
      </c>
      <c r="H110" s="80">
        <f t="shared" si="18"/>
        <v>40</v>
      </c>
      <c r="I110" s="79">
        <f t="shared" si="18"/>
        <v>3.3199999999999994</v>
      </c>
      <c r="J110" s="79">
        <f t="shared" si="18"/>
        <v>120</v>
      </c>
      <c r="K110" s="81">
        <f t="shared" si="18"/>
        <v>1</v>
      </c>
      <c r="L110" s="82">
        <f t="shared" si="18"/>
        <v>0.111</v>
      </c>
      <c r="M110" s="79">
        <f t="shared" si="18"/>
        <v>347.985</v>
      </c>
      <c r="N110" s="83">
        <f t="shared" si="18"/>
        <v>0</v>
      </c>
      <c r="O110" s="79">
        <f t="shared" si="18"/>
        <v>0</v>
      </c>
      <c r="P110" s="80">
        <f t="shared" si="18"/>
        <v>0</v>
      </c>
      <c r="Q110" s="79">
        <f t="shared" si="18"/>
        <v>0</v>
      </c>
      <c r="R110" s="79">
        <f t="shared" si="18"/>
        <v>0</v>
      </c>
      <c r="S110" s="79">
        <f t="shared" si="18"/>
        <v>0</v>
      </c>
      <c r="T110" s="16">
        <f t="shared" si="18"/>
        <v>495.787683</v>
      </c>
    </row>
    <row r="111" spans="1:20" ht="15" outlineLevel="2">
      <c r="A111" s="12" t="s">
        <v>159</v>
      </c>
      <c r="B111" s="20" t="s">
        <v>265</v>
      </c>
      <c r="C111" s="12">
        <v>102301</v>
      </c>
      <c r="D111" s="12" t="s">
        <v>30</v>
      </c>
      <c r="E111" s="12" t="s">
        <v>111</v>
      </c>
      <c r="F111" s="12" t="s">
        <v>111</v>
      </c>
      <c r="G111" s="54"/>
      <c r="H111" s="55"/>
      <c r="I111" s="54"/>
      <c r="J111" s="54"/>
      <c r="K111" s="14">
        <v>2</v>
      </c>
      <c r="L111" s="13">
        <v>0.0179</v>
      </c>
      <c r="M111" s="54">
        <v>112.23299999999999</v>
      </c>
      <c r="N111" s="56"/>
      <c r="O111" s="54"/>
      <c r="P111" s="55"/>
      <c r="Q111" s="54"/>
      <c r="R111" s="54"/>
      <c r="S111" s="54"/>
      <c r="T111" s="16">
        <v>112.23299999999999</v>
      </c>
    </row>
    <row r="112" spans="1:20" s="72" customFormat="1" ht="15.75" outlineLevel="1" collapsed="1">
      <c r="A112" s="77"/>
      <c r="B112" s="70"/>
      <c r="C112" s="77"/>
      <c r="D112" s="78" t="s">
        <v>749</v>
      </c>
      <c r="E112" s="77"/>
      <c r="F112" s="77"/>
      <c r="G112" s="79">
        <f aca="true" t="shared" si="19" ref="G112:T112">SUBTOTAL(9,G111:G111)</f>
        <v>0</v>
      </c>
      <c r="H112" s="80">
        <f t="shared" si="19"/>
        <v>0</v>
      </c>
      <c r="I112" s="79">
        <f t="shared" si="19"/>
        <v>0</v>
      </c>
      <c r="J112" s="79">
        <f t="shared" si="19"/>
        <v>0</v>
      </c>
      <c r="K112" s="81">
        <f t="shared" si="19"/>
        <v>2</v>
      </c>
      <c r="L112" s="82">
        <f t="shared" si="19"/>
        <v>0.0179</v>
      </c>
      <c r="M112" s="79">
        <f t="shared" si="19"/>
        <v>112.23299999999999</v>
      </c>
      <c r="N112" s="83">
        <f t="shared" si="19"/>
        <v>0</v>
      </c>
      <c r="O112" s="79">
        <f t="shared" si="19"/>
        <v>0</v>
      </c>
      <c r="P112" s="80">
        <f t="shared" si="19"/>
        <v>0</v>
      </c>
      <c r="Q112" s="79">
        <f t="shared" si="19"/>
        <v>0</v>
      </c>
      <c r="R112" s="79">
        <f t="shared" si="19"/>
        <v>0</v>
      </c>
      <c r="S112" s="79">
        <f t="shared" si="19"/>
        <v>0</v>
      </c>
      <c r="T112" s="16">
        <f t="shared" si="19"/>
        <v>112.23299999999999</v>
      </c>
    </row>
    <row r="113" spans="1:20" ht="15" outlineLevel="2">
      <c r="A113" s="5" t="s">
        <v>159</v>
      </c>
      <c r="B113" s="19" t="s">
        <v>266</v>
      </c>
      <c r="C113" s="6">
        <v>102400</v>
      </c>
      <c r="D113" s="5" t="s">
        <v>472</v>
      </c>
      <c r="E113" s="5" t="s">
        <v>107</v>
      </c>
      <c r="F113" s="7">
        <v>15</v>
      </c>
      <c r="G113" s="8">
        <v>150.02475600000002</v>
      </c>
      <c r="H113" s="9">
        <v>435</v>
      </c>
      <c r="I113" s="8">
        <v>43.5</v>
      </c>
      <c r="J113" s="8"/>
      <c r="K113" s="15"/>
      <c r="L113" s="5"/>
      <c r="M113" s="8"/>
      <c r="N113" s="5"/>
      <c r="O113" s="8"/>
      <c r="P113" s="9"/>
      <c r="Q113" s="8"/>
      <c r="R113" s="8"/>
      <c r="S113" s="8"/>
      <c r="T113" s="16">
        <v>193.52475600000002</v>
      </c>
    </row>
    <row r="114" spans="1:20" ht="15" outlineLevel="2">
      <c r="A114" s="5" t="s">
        <v>159</v>
      </c>
      <c r="B114" s="19" t="s">
        <v>266</v>
      </c>
      <c r="C114" s="6">
        <v>102400</v>
      </c>
      <c r="D114" s="5" t="s">
        <v>472</v>
      </c>
      <c r="E114" s="5" t="s">
        <v>107</v>
      </c>
      <c r="F114" s="7" t="s">
        <v>138</v>
      </c>
      <c r="G114" s="8">
        <v>2.6394930000000003</v>
      </c>
      <c r="H114" s="9">
        <v>2</v>
      </c>
      <c r="I114" s="8">
        <v>0.12</v>
      </c>
      <c r="J114" s="8"/>
      <c r="K114" s="15"/>
      <c r="L114" s="5"/>
      <c r="M114" s="8"/>
      <c r="N114" s="5"/>
      <c r="O114" s="8"/>
      <c r="P114" s="9"/>
      <c r="Q114" s="8"/>
      <c r="R114" s="8"/>
      <c r="S114" s="8"/>
      <c r="T114" s="16">
        <v>2.7594930000000004</v>
      </c>
    </row>
    <row r="115" spans="1:20" ht="15" outlineLevel="2">
      <c r="A115" s="5" t="s">
        <v>159</v>
      </c>
      <c r="B115" s="19" t="s">
        <v>266</v>
      </c>
      <c r="C115" s="6">
        <v>102400</v>
      </c>
      <c r="D115" s="5" t="s">
        <v>472</v>
      </c>
      <c r="E115" s="5" t="s">
        <v>107</v>
      </c>
      <c r="F115" s="7" t="s">
        <v>139</v>
      </c>
      <c r="G115" s="8">
        <v>35.900549999999996</v>
      </c>
      <c r="H115" s="9">
        <v>80</v>
      </c>
      <c r="I115" s="8">
        <v>4.8</v>
      </c>
      <c r="J115" s="8"/>
      <c r="K115" s="15"/>
      <c r="L115" s="5"/>
      <c r="M115" s="8"/>
      <c r="N115" s="5"/>
      <c r="O115" s="8"/>
      <c r="P115" s="9"/>
      <c r="Q115" s="8"/>
      <c r="R115" s="8"/>
      <c r="S115" s="8"/>
      <c r="T115" s="16">
        <v>40.70054999999999</v>
      </c>
    </row>
    <row r="116" spans="1:20" ht="15" outlineLevel="2">
      <c r="A116" s="5" t="s">
        <v>159</v>
      </c>
      <c r="B116" s="19" t="s">
        <v>266</v>
      </c>
      <c r="C116" s="6">
        <v>102400</v>
      </c>
      <c r="D116" s="5" t="s">
        <v>472</v>
      </c>
      <c r="E116" s="5" t="s">
        <v>107</v>
      </c>
      <c r="F116" s="5" t="s">
        <v>110</v>
      </c>
      <c r="G116" s="52"/>
      <c r="H116" s="53"/>
      <c r="I116" s="52"/>
      <c r="J116" s="52">
        <v>150</v>
      </c>
      <c r="K116" s="15"/>
      <c r="L116" s="5"/>
      <c r="M116" s="52"/>
      <c r="N116" s="5"/>
      <c r="O116" s="52"/>
      <c r="P116" s="53"/>
      <c r="Q116" s="52"/>
      <c r="R116" s="52"/>
      <c r="S116" s="52"/>
      <c r="T116" s="16">
        <v>150</v>
      </c>
    </row>
    <row r="117" spans="1:20" ht="15" outlineLevel="2">
      <c r="A117" s="12" t="s">
        <v>159</v>
      </c>
      <c r="B117" s="20" t="s">
        <v>266</v>
      </c>
      <c r="C117" s="12">
        <v>102401</v>
      </c>
      <c r="D117" s="12" t="s">
        <v>472</v>
      </c>
      <c r="E117" s="12" t="s">
        <v>111</v>
      </c>
      <c r="F117" s="12" t="s">
        <v>111</v>
      </c>
      <c r="G117" s="54"/>
      <c r="H117" s="55"/>
      <c r="I117" s="54"/>
      <c r="J117" s="54"/>
      <c r="K117" s="14">
        <v>1</v>
      </c>
      <c r="L117" s="13">
        <v>0.111</v>
      </c>
      <c r="M117" s="54">
        <v>347.985</v>
      </c>
      <c r="N117" s="56"/>
      <c r="O117" s="54"/>
      <c r="P117" s="55"/>
      <c r="Q117" s="54"/>
      <c r="R117" s="54"/>
      <c r="S117" s="54"/>
      <c r="T117" s="16">
        <v>347.985</v>
      </c>
    </row>
    <row r="118" spans="1:20" s="72" customFormat="1" ht="15.75" outlineLevel="1">
      <c r="A118" s="77"/>
      <c r="B118" s="70"/>
      <c r="C118" s="77"/>
      <c r="D118" s="78" t="s">
        <v>750</v>
      </c>
      <c r="E118" s="77"/>
      <c r="F118" s="77"/>
      <c r="G118" s="79">
        <f aca="true" t="shared" si="20" ref="G118:T118">SUBTOTAL(9,G113:G117)</f>
        <v>188.564799</v>
      </c>
      <c r="H118" s="80">
        <f t="shared" si="20"/>
        <v>517</v>
      </c>
      <c r="I118" s="79">
        <f t="shared" si="20"/>
        <v>48.419999999999995</v>
      </c>
      <c r="J118" s="79">
        <f t="shared" si="20"/>
        <v>150</v>
      </c>
      <c r="K118" s="81">
        <f t="shared" si="20"/>
        <v>1</v>
      </c>
      <c r="L118" s="82">
        <f t="shared" si="20"/>
        <v>0.111</v>
      </c>
      <c r="M118" s="79">
        <f t="shared" si="20"/>
        <v>347.985</v>
      </c>
      <c r="N118" s="83">
        <f t="shared" si="20"/>
        <v>0</v>
      </c>
      <c r="O118" s="79">
        <f t="shared" si="20"/>
        <v>0</v>
      </c>
      <c r="P118" s="80">
        <f t="shared" si="20"/>
        <v>0</v>
      </c>
      <c r="Q118" s="79">
        <f t="shared" si="20"/>
        <v>0</v>
      </c>
      <c r="R118" s="79">
        <f t="shared" si="20"/>
        <v>0</v>
      </c>
      <c r="S118" s="79">
        <f t="shared" si="20"/>
        <v>0</v>
      </c>
      <c r="T118" s="16">
        <f t="shared" si="20"/>
        <v>734.969799</v>
      </c>
    </row>
    <row r="119" spans="1:20" ht="15" outlineLevel="2">
      <c r="A119" s="12" t="s">
        <v>159</v>
      </c>
      <c r="B119" s="20" t="s">
        <v>266</v>
      </c>
      <c r="C119" s="12">
        <v>102401</v>
      </c>
      <c r="D119" s="12" t="s">
        <v>31</v>
      </c>
      <c r="E119" s="12" t="s">
        <v>111</v>
      </c>
      <c r="F119" s="12" t="s">
        <v>111</v>
      </c>
      <c r="G119" s="54"/>
      <c r="H119" s="55"/>
      <c r="I119" s="54"/>
      <c r="J119" s="54"/>
      <c r="K119" s="14">
        <v>2</v>
      </c>
      <c r="L119" s="13">
        <v>0.0179</v>
      </c>
      <c r="M119" s="54">
        <v>112.23299999999999</v>
      </c>
      <c r="N119" s="56"/>
      <c r="O119" s="54"/>
      <c r="P119" s="55"/>
      <c r="Q119" s="54"/>
      <c r="R119" s="54"/>
      <c r="S119" s="54"/>
      <c r="T119" s="16">
        <v>112.23299999999999</v>
      </c>
    </row>
    <row r="120" spans="1:20" s="72" customFormat="1" ht="15.75" outlineLevel="1">
      <c r="A120" s="77"/>
      <c r="B120" s="70"/>
      <c r="C120" s="77"/>
      <c r="D120" s="78" t="s">
        <v>751</v>
      </c>
      <c r="E120" s="77"/>
      <c r="F120" s="77"/>
      <c r="G120" s="79">
        <f aca="true" t="shared" si="21" ref="G120:T120">SUBTOTAL(9,G119:G119)</f>
        <v>0</v>
      </c>
      <c r="H120" s="80">
        <f t="shared" si="21"/>
        <v>0</v>
      </c>
      <c r="I120" s="79">
        <f t="shared" si="21"/>
        <v>0</v>
      </c>
      <c r="J120" s="79">
        <f t="shared" si="21"/>
        <v>0</v>
      </c>
      <c r="K120" s="81">
        <f t="shared" si="21"/>
        <v>2</v>
      </c>
      <c r="L120" s="82">
        <f t="shared" si="21"/>
        <v>0.0179</v>
      </c>
      <c r="M120" s="79">
        <f t="shared" si="21"/>
        <v>112.23299999999999</v>
      </c>
      <c r="N120" s="83">
        <f t="shared" si="21"/>
        <v>0</v>
      </c>
      <c r="O120" s="79">
        <f t="shared" si="21"/>
        <v>0</v>
      </c>
      <c r="P120" s="80">
        <f t="shared" si="21"/>
        <v>0</v>
      </c>
      <c r="Q120" s="79">
        <f t="shared" si="21"/>
        <v>0</v>
      </c>
      <c r="R120" s="79">
        <f t="shared" si="21"/>
        <v>0</v>
      </c>
      <c r="S120" s="79">
        <f t="shared" si="21"/>
        <v>0</v>
      </c>
      <c r="T120" s="16">
        <f t="shared" si="21"/>
        <v>112.23299999999999</v>
      </c>
    </row>
    <row r="121" spans="1:20" ht="15" outlineLevel="2">
      <c r="A121" s="12" t="s">
        <v>159</v>
      </c>
      <c r="B121" s="20" t="s">
        <v>264</v>
      </c>
      <c r="C121" s="12">
        <v>102210</v>
      </c>
      <c r="D121" s="12" t="s">
        <v>32</v>
      </c>
      <c r="E121" s="12" t="s">
        <v>111</v>
      </c>
      <c r="F121" s="12" t="s">
        <v>111</v>
      </c>
      <c r="G121" s="54"/>
      <c r="H121" s="55"/>
      <c r="I121" s="54"/>
      <c r="J121" s="54"/>
      <c r="K121" s="14">
        <v>2</v>
      </c>
      <c r="L121" s="13">
        <v>0.0179</v>
      </c>
      <c r="M121" s="54">
        <v>112.23299999999999</v>
      </c>
      <c r="N121" s="56"/>
      <c r="O121" s="54"/>
      <c r="P121" s="55"/>
      <c r="Q121" s="54"/>
      <c r="R121" s="54"/>
      <c r="S121" s="54"/>
      <c r="T121" s="16">
        <v>112.23299999999999</v>
      </c>
    </row>
    <row r="122" spans="1:20" s="72" customFormat="1" ht="15.75" outlineLevel="1">
      <c r="A122" s="77"/>
      <c r="B122" s="70"/>
      <c r="C122" s="77"/>
      <c r="D122" s="78" t="s">
        <v>752</v>
      </c>
      <c r="E122" s="77"/>
      <c r="F122" s="77"/>
      <c r="G122" s="79">
        <f aca="true" t="shared" si="22" ref="G122:T122">SUBTOTAL(9,G121:G121)</f>
        <v>0</v>
      </c>
      <c r="H122" s="80">
        <f t="shared" si="22"/>
        <v>0</v>
      </c>
      <c r="I122" s="79">
        <f t="shared" si="22"/>
        <v>0</v>
      </c>
      <c r="J122" s="79">
        <f t="shared" si="22"/>
        <v>0</v>
      </c>
      <c r="K122" s="81">
        <f t="shared" si="22"/>
        <v>2</v>
      </c>
      <c r="L122" s="82">
        <f t="shared" si="22"/>
        <v>0.0179</v>
      </c>
      <c r="M122" s="79">
        <f t="shared" si="22"/>
        <v>112.23299999999999</v>
      </c>
      <c r="N122" s="83">
        <f t="shared" si="22"/>
        <v>0</v>
      </c>
      <c r="O122" s="79">
        <f t="shared" si="22"/>
        <v>0</v>
      </c>
      <c r="P122" s="80">
        <f t="shared" si="22"/>
        <v>0</v>
      </c>
      <c r="Q122" s="79">
        <f t="shared" si="22"/>
        <v>0</v>
      </c>
      <c r="R122" s="79">
        <f t="shared" si="22"/>
        <v>0</v>
      </c>
      <c r="S122" s="79">
        <f t="shared" si="22"/>
        <v>0</v>
      </c>
      <c r="T122" s="16">
        <f t="shared" si="22"/>
        <v>112.23299999999999</v>
      </c>
    </row>
    <row r="123" spans="1:20" ht="15" outlineLevel="2">
      <c r="A123" s="5" t="s">
        <v>159</v>
      </c>
      <c r="B123" s="19" t="s">
        <v>267</v>
      </c>
      <c r="C123" s="6">
        <v>108925</v>
      </c>
      <c r="D123" s="5" t="s">
        <v>474</v>
      </c>
      <c r="E123" s="5" t="s">
        <v>107</v>
      </c>
      <c r="F123" s="7" t="s">
        <v>139</v>
      </c>
      <c r="G123" s="8">
        <v>0.61915</v>
      </c>
      <c r="H123" s="9">
        <v>1</v>
      </c>
      <c r="I123" s="8">
        <v>0.06</v>
      </c>
      <c r="J123" s="8"/>
      <c r="K123" s="15"/>
      <c r="L123" s="5"/>
      <c r="M123" s="8"/>
      <c r="N123" s="5"/>
      <c r="O123" s="8"/>
      <c r="P123" s="9"/>
      <c r="Q123" s="8"/>
      <c r="R123" s="8"/>
      <c r="S123" s="8"/>
      <c r="T123" s="16">
        <v>0.6791499999999999</v>
      </c>
    </row>
    <row r="124" spans="1:20" ht="15" outlineLevel="2">
      <c r="A124" s="5" t="s">
        <v>159</v>
      </c>
      <c r="B124" s="19" t="s">
        <v>267</v>
      </c>
      <c r="C124" s="6">
        <v>108925</v>
      </c>
      <c r="D124" s="5" t="s">
        <v>474</v>
      </c>
      <c r="E124" s="5" t="s">
        <v>107</v>
      </c>
      <c r="F124" s="5" t="s">
        <v>110</v>
      </c>
      <c r="G124" s="52"/>
      <c r="H124" s="53"/>
      <c r="I124" s="52"/>
      <c r="J124" s="52">
        <v>15</v>
      </c>
      <c r="K124" s="15"/>
      <c r="L124" s="5"/>
      <c r="M124" s="52"/>
      <c r="N124" s="5"/>
      <c r="O124" s="52"/>
      <c r="P124" s="53"/>
      <c r="Q124" s="52"/>
      <c r="R124" s="52"/>
      <c r="S124" s="52"/>
      <c r="T124" s="16">
        <v>15</v>
      </c>
    </row>
    <row r="125" spans="1:20" ht="15" outlineLevel="2">
      <c r="A125" s="12" t="s">
        <v>159</v>
      </c>
      <c r="B125" s="20" t="s">
        <v>267</v>
      </c>
      <c r="C125" s="12">
        <v>108925</v>
      </c>
      <c r="D125" s="12" t="s">
        <v>474</v>
      </c>
      <c r="E125" s="12" t="s">
        <v>111</v>
      </c>
      <c r="F125" s="12" t="s">
        <v>111</v>
      </c>
      <c r="G125" s="54"/>
      <c r="H125" s="55"/>
      <c r="I125" s="54"/>
      <c r="J125" s="54"/>
      <c r="K125" s="14">
        <v>2</v>
      </c>
      <c r="L125" s="13">
        <v>0.0177</v>
      </c>
      <c r="M125" s="54">
        <v>110.979</v>
      </c>
      <c r="N125" s="56"/>
      <c r="O125" s="54"/>
      <c r="P125" s="55"/>
      <c r="Q125" s="54"/>
      <c r="R125" s="54"/>
      <c r="S125" s="54"/>
      <c r="T125" s="16">
        <v>110.979</v>
      </c>
    </row>
    <row r="126" spans="1:20" s="72" customFormat="1" ht="15.75" outlineLevel="1">
      <c r="A126" s="77"/>
      <c r="B126" s="70"/>
      <c r="C126" s="77"/>
      <c r="D126" s="78" t="s">
        <v>754</v>
      </c>
      <c r="E126" s="77"/>
      <c r="F126" s="77"/>
      <c r="G126" s="79">
        <f aca="true" t="shared" si="23" ref="G126:T126">SUBTOTAL(9,G123:G125)</f>
        <v>0.61915</v>
      </c>
      <c r="H126" s="80">
        <f t="shared" si="23"/>
        <v>1</v>
      </c>
      <c r="I126" s="79">
        <f t="shared" si="23"/>
        <v>0.06</v>
      </c>
      <c r="J126" s="79">
        <f t="shared" si="23"/>
        <v>15</v>
      </c>
      <c r="K126" s="81">
        <f t="shared" si="23"/>
        <v>2</v>
      </c>
      <c r="L126" s="82">
        <f t="shared" si="23"/>
        <v>0.0177</v>
      </c>
      <c r="M126" s="79">
        <f t="shared" si="23"/>
        <v>110.979</v>
      </c>
      <c r="N126" s="83">
        <f t="shared" si="23"/>
        <v>0</v>
      </c>
      <c r="O126" s="79">
        <f t="shared" si="23"/>
        <v>0</v>
      </c>
      <c r="P126" s="80">
        <f t="shared" si="23"/>
        <v>0</v>
      </c>
      <c r="Q126" s="79">
        <f t="shared" si="23"/>
        <v>0</v>
      </c>
      <c r="R126" s="79">
        <f t="shared" si="23"/>
        <v>0</v>
      </c>
      <c r="S126" s="79">
        <f t="shared" si="23"/>
        <v>0</v>
      </c>
      <c r="T126" s="16">
        <f t="shared" si="23"/>
        <v>126.65815</v>
      </c>
    </row>
    <row r="127" spans="1:20" ht="15" outlineLevel="2">
      <c r="A127" s="12" t="s">
        <v>159</v>
      </c>
      <c r="B127" s="20" t="s">
        <v>267</v>
      </c>
      <c r="C127" s="12">
        <v>108925</v>
      </c>
      <c r="D127" s="12" t="s">
        <v>33</v>
      </c>
      <c r="E127" s="12" t="s">
        <v>111</v>
      </c>
      <c r="F127" s="12" t="s">
        <v>111</v>
      </c>
      <c r="G127" s="54"/>
      <c r="H127" s="55"/>
      <c r="I127" s="54"/>
      <c r="J127" s="54"/>
      <c r="K127" s="14">
        <v>1</v>
      </c>
      <c r="L127" s="13">
        <v>0.111</v>
      </c>
      <c r="M127" s="54">
        <v>347.985</v>
      </c>
      <c r="N127" s="56"/>
      <c r="O127" s="54"/>
      <c r="P127" s="55"/>
      <c r="Q127" s="54"/>
      <c r="R127" s="54"/>
      <c r="S127" s="54"/>
      <c r="T127" s="16">
        <v>347.985</v>
      </c>
    </row>
    <row r="128" spans="1:20" s="72" customFormat="1" ht="15.75" outlineLevel="1">
      <c r="A128" s="77"/>
      <c r="B128" s="70"/>
      <c r="C128" s="77"/>
      <c r="D128" s="78" t="s">
        <v>755</v>
      </c>
      <c r="E128" s="77"/>
      <c r="F128" s="77"/>
      <c r="G128" s="79">
        <f aca="true" t="shared" si="24" ref="G128:T128">SUBTOTAL(9,G127:G127)</f>
        <v>0</v>
      </c>
      <c r="H128" s="80">
        <f t="shared" si="24"/>
        <v>0</v>
      </c>
      <c r="I128" s="79">
        <f t="shared" si="24"/>
        <v>0</v>
      </c>
      <c r="J128" s="79">
        <f t="shared" si="24"/>
        <v>0</v>
      </c>
      <c r="K128" s="81">
        <f t="shared" si="24"/>
        <v>1</v>
      </c>
      <c r="L128" s="82">
        <f t="shared" si="24"/>
        <v>0.111</v>
      </c>
      <c r="M128" s="79">
        <f t="shared" si="24"/>
        <v>347.985</v>
      </c>
      <c r="N128" s="83">
        <f t="shared" si="24"/>
        <v>0</v>
      </c>
      <c r="O128" s="79">
        <f t="shared" si="24"/>
        <v>0</v>
      </c>
      <c r="P128" s="80">
        <f t="shared" si="24"/>
        <v>0</v>
      </c>
      <c r="Q128" s="79">
        <f t="shared" si="24"/>
        <v>0</v>
      </c>
      <c r="R128" s="79">
        <f t="shared" si="24"/>
        <v>0</v>
      </c>
      <c r="S128" s="79">
        <f t="shared" si="24"/>
        <v>0</v>
      </c>
      <c r="T128" s="16">
        <f t="shared" si="24"/>
        <v>347.985</v>
      </c>
    </row>
    <row r="129" spans="1:20" s="72" customFormat="1" ht="15.75" outlineLevel="1" collapsed="1">
      <c r="A129" s="77"/>
      <c r="B129" s="70"/>
      <c r="C129" s="77"/>
      <c r="D129" s="78" t="s">
        <v>514</v>
      </c>
      <c r="E129" s="77"/>
      <c r="F129" s="77"/>
      <c r="G129" s="79">
        <f aca="true" t="shared" si="25" ref="G129:T129">SUBTOTAL(9,G5:G127)</f>
        <v>2933.9722829999996</v>
      </c>
      <c r="H129" s="80">
        <f t="shared" si="25"/>
        <v>4306</v>
      </c>
      <c r="I129" s="79">
        <f t="shared" si="25"/>
        <v>437.78000000000026</v>
      </c>
      <c r="J129" s="79">
        <f t="shared" si="25"/>
        <v>1965</v>
      </c>
      <c r="K129" s="81">
        <f t="shared" si="25"/>
        <v>31.4</v>
      </c>
      <c r="L129" s="82">
        <f t="shared" si="25"/>
        <v>3.485500000000002</v>
      </c>
      <c r="M129" s="79">
        <f t="shared" si="25"/>
        <v>10097.835000000003</v>
      </c>
      <c r="N129" s="83">
        <f t="shared" si="25"/>
        <v>5.75</v>
      </c>
      <c r="O129" s="79">
        <f t="shared" si="25"/>
        <v>414</v>
      </c>
      <c r="P129" s="80">
        <f t="shared" si="25"/>
        <v>0</v>
      </c>
      <c r="Q129" s="79">
        <f t="shared" si="25"/>
        <v>0</v>
      </c>
      <c r="R129" s="79">
        <f t="shared" si="25"/>
        <v>0</v>
      </c>
      <c r="S129" s="79">
        <f t="shared" si="25"/>
        <v>70.73</v>
      </c>
      <c r="T129" s="16">
        <f t="shared" si="25"/>
        <v>15919.317283000008</v>
      </c>
    </row>
    <row r="130" spans="1:20" ht="15">
      <c r="A130" s="5"/>
      <c r="B130" s="19"/>
      <c r="C130" s="6"/>
      <c r="D130" s="5"/>
      <c r="E130" s="5"/>
      <c r="F130" s="7"/>
      <c r="G130" s="8"/>
      <c r="H130" s="9"/>
      <c r="I130" s="8"/>
      <c r="J130" s="8"/>
      <c r="K130" s="15"/>
      <c r="L130" s="5"/>
      <c r="M130" s="8"/>
      <c r="N130" s="5"/>
      <c r="O130" s="8"/>
      <c r="P130" s="9"/>
      <c r="Q130" s="8"/>
      <c r="R130" s="8"/>
      <c r="S130" s="8"/>
      <c r="T130" s="16"/>
    </row>
    <row r="131" ht="15">
      <c r="T131" s="60"/>
    </row>
  </sheetData>
  <sheetProtection/>
  <autoFilter ref="A4:T128"/>
  <printOptions/>
  <pageMargins left="0.25" right="0.25" top="0.25" bottom="0.25" header="0.5" footer="0.5"/>
  <pageSetup fitToHeight="50" fitToWidth="1" horizontalDpi="600" verticalDpi="600" orientation="landscape" paperSize="5" scale="7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539"/>
  <sheetViews>
    <sheetView zoomScalePageLayoutView="0" workbookViewId="0" topLeftCell="A1">
      <pane xSplit="1" ySplit="4" topLeftCell="L57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0" style="58" hidden="1" customWidth="1"/>
    <col min="3" max="3" width="0" style="59" hidden="1" customWidth="1"/>
    <col min="4" max="6" width="0" style="4" hidden="1" customWidth="1"/>
    <col min="7" max="7" width="8.88671875" style="60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153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hidden="1" outlineLevel="2">
      <c r="A5" s="5" t="s">
        <v>210</v>
      </c>
      <c r="B5" s="19" t="s">
        <v>211</v>
      </c>
      <c r="C5" s="6">
        <v>150000</v>
      </c>
      <c r="D5" s="5" t="s">
        <v>340</v>
      </c>
      <c r="E5" s="5" t="s">
        <v>107</v>
      </c>
      <c r="F5" s="7">
        <v>15</v>
      </c>
      <c r="G5" s="8">
        <v>20085.369714999983</v>
      </c>
      <c r="H5" s="9">
        <v>57545</v>
      </c>
      <c r="I5" s="8">
        <f>H5*$H$1</f>
        <v>5754.5</v>
      </c>
      <c r="J5" s="8"/>
      <c r="K5" s="15"/>
      <c r="L5" s="5"/>
      <c r="M5" s="8"/>
      <c r="N5" s="5"/>
      <c r="O5" s="8"/>
      <c r="P5" s="9"/>
      <c r="Q5" s="8"/>
      <c r="R5" s="8"/>
      <c r="S5" s="8"/>
      <c r="T5" s="16">
        <f aca="true" t="shared" si="0" ref="T5:T36">G5+I5+J5+M5+O5+Q5+R5+S5</f>
        <v>25839.869714999983</v>
      </c>
    </row>
    <row r="6" spans="1:20" ht="15" hidden="1" outlineLevel="2">
      <c r="A6" s="5" t="s">
        <v>210</v>
      </c>
      <c r="B6" s="19" t="s">
        <v>211</v>
      </c>
      <c r="C6" s="6">
        <v>150000</v>
      </c>
      <c r="D6" s="5" t="s">
        <v>340</v>
      </c>
      <c r="E6" s="5" t="s">
        <v>107</v>
      </c>
      <c r="F6" s="7" t="s">
        <v>137</v>
      </c>
      <c r="G6" s="8">
        <v>762.9760935</v>
      </c>
      <c r="H6" s="9">
        <v>177</v>
      </c>
      <c r="I6" s="8">
        <f>H6*$H$3</f>
        <v>10.62</v>
      </c>
      <c r="J6" s="8"/>
      <c r="K6" s="15"/>
      <c r="L6" s="5"/>
      <c r="M6" s="8"/>
      <c r="N6" s="5"/>
      <c r="O6" s="8"/>
      <c r="P6" s="9"/>
      <c r="Q6" s="8"/>
      <c r="R6" s="8"/>
      <c r="S6" s="8"/>
      <c r="T6" s="16">
        <f t="shared" si="0"/>
        <v>773.5960935</v>
      </c>
    </row>
    <row r="7" spans="1:20" ht="15" hidden="1" outlineLevel="2">
      <c r="A7" s="5" t="s">
        <v>210</v>
      </c>
      <c r="B7" s="19" t="s">
        <v>211</v>
      </c>
      <c r="C7" s="6">
        <v>150000</v>
      </c>
      <c r="D7" s="5" t="s">
        <v>340</v>
      </c>
      <c r="E7" s="5" t="s">
        <v>107</v>
      </c>
      <c r="F7" s="7" t="s">
        <v>138</v>
      </c>
      <c r="G7" s="8">
        <v>1506.8723955000003</v>
      </c>
      <c r="H7" s="9">
        <v>951</v>
      </c>
      <c r="I7" s="8">
        <f>H7*$H$3</f>
        <v>57.059999999999995</v>
      </c>
      <c r="J7" s="8"/>
      <c r="K7" s="15"/>
      <c r="L7" s="5"/>
      <c r="M7" s="8"/>
      <c r="N7" s="5"/>
      <c r="O7" s="8"/>
      <c r="P7" s="9"/>
      <c r="Q7" s="8"/>
      <c r="R7" s="8"/>
      <c r="S7" s="8"/>
      <c r="T7" s="16">
        <f t="shared" si="0"/>
        <v>1563.9323955000002</v>
      </c>
    </row>
    <row r="8" spans="1:20" ht="15" hidden="1" outlineLevel="2">
      <c r="A8" s="5" t="s">
        <v>210</v>
      </c>
      <c r="B8" s="19" t="s">
        <v>211</v>
      </c>
      <c r="C8" s="6">
        <v>150000</v>
      </c>
      <c r="D8" s="5" t="s">
        <v>340</v>
      </c>
      <c r="E8" s="5" t="s">
        <v>107</v>
      </c>
      <c r="F8" s="7" t="s">
        <v>139</v>
      </c>
      <c r="G8" s="8">
        <v>408.66945</v>
      </c>
      <c r="H8" s="9">
        <v>653</v>
      </c>
      <c r="I8" s="8">
        <f>H8*$H$3</f>
        <v>39.18</v>
      </c>
      <c r="J8" s="8"/>
      <c r="K8" s="15"/>
      <c r="L8" s="5"/>
      <c r="M8" s="8"/>
      <c r="N8" s="5"/>
      <c r="O8" s="8"/>
      <c r="P8" s="9"/>
      <c r="Q8" s="8"/>
      <c r="R8" s="8"/>
      <c r="S8" s="8"/>
      <c r="T8" s="16">
        <f t="shared" si="0"/>
        <v>447.84945</v>
      </c>
    </row>
    <row r="9" spans="1:20" ht="15" hidden="1" outlineLevel="2">
      <c r="A9" s="5" t="s">
        <v>210</v>
      </c>
      <c r="B9" s="19" t="s">
        <v>211</v>
      </c>
      <c r="C9" s="6">
        <v>150000</v>
      </c>
      <c r="D9" s="5" t="s">
        <v>340</v>
      </c>
      <c r="E9" s="5" t="s">
        <v>107</v>
      </c>
      <c r="F9" s="7" t="s">
        <v>116</v>
      </c>
      <c r="G9" s="8">
        <v>596.2355406000004</v>
      </c>
      <c r="H9" s="9">
        <v>662</v>
      </c>
      <c r="I9" s="8">
        <f>H9*$H$2</f>
        <v>317.76</v>
      </c>
      <c r="J9" s="8"/>
      <c r="K9" s="15"/>
      <c r="L9" s="5"/>
      <c r="M9" s="8"/>
      <c r="N9" s="5"/>
      <c r="O9" s="8"/>
      <c r="P9" s="9"/>
      <c r="Q9" s="8"/>
      <c r="R9" s="8"/>
      <c r="S9" s="8"/>
      <c r="T9" s="16">
        <f t="shared" si="0"/>
        <v>913.9955406000004</v>
      </c>
    </row>
    <row r="10" spans="1:20" ht="15" hidden="1" outlineLevel="2">
      <c r="A10" s="5" t="s">
        <v>210</v>
      </c>
      <c r="B10" s="19" t="s">
        <v>211</v>
      </c>
      <c r="C10" s="6">
        <v>150000</v>
      </c>
      <c r="D10" s="5" t="s">
        <v>340</v>
      </c>
      <c r="E10" s="5" t="s">
        <v>107</v>
      </c>
      <c r="F10" s="5" t="s">
        <v>110</v>
      </c>
      <c r="G10" s="52"/>
      <c r="H10" s="53"/>
      <c r="I10" s="52"/>
      <c r="J10" s="52">
        <v>180</v>
      </c>
      <c r="K10" s="15"/>
      <c r="L10" s="5"/>
      <c r="M10" s="52"/>
      <c r="N10" s="5"/>
      <c r="O10" s="52"/>
      <c r="P10" s="53"/>
      <c r="Q10" s="52"/>
      <c r="R10" s="52"/>
      <c r="S10" s="52"/>
      <c r="T10" s="16">
        <f t="shared" si="0"/>
        <v>180</v>
      </c>
    </row>
    <row r="11" spans="1:20" ht="15" hidden="1" outlineLevel="2">
      <c r="A11" s="5" t="s">
        <v>210</v>
      </c>
      <c r="B11" s="19" t="s">
        <v>211</v>
      </c>
      <c r="C11" s="6">
        <v>150000</v>
      </c>
      <c r="D11" s="5" t="s">
        <v>340</v>
      </c>
      <c r="E11" s="5" t="s">
        <v>107</v>
      </c>
      <c r="F11" s="7" t="s">
        <v>860</v>
      </c>
      <c r="G11" s="8">
        <v>19.24</v>
      </c>
      <c r="H11" s="9"/>
      <c r="I11" s="8"/>
      <c r="J11" s="8"/>
      <c r="K11" s="15"/>
      <c r="L11" s="5"/>
      <c r="M11" s="8"/>
      <c r="N11" s="5"/>
      <c r="O11" s="8"/>
      <c r="P11" s="9"/>
      <c r="Q11" s="8"/>
      <c r="R11" s="8"/>
      <c r="S11" s="8"/>
      <c r="T11" s="16">
        <f t="shared" si="0"/>
        <v>19.24</v>
      </c>
    </row>
    <row r="12" spans="1:20" ht="15" hidden="1" outlineLevel="2">
      <c r="A12" s="5" t="s">
        <v>210</v>
      </c>
      <c r="B12" s="19" t="s">
        <v>211</v>
      </c>
      <c r="C12" s="6">
        <v>150000</v>
      </c>
      <c r="D12" s="5" t="s">
        <v>340</v>
      </c>
      <c r="E12" s="5" t="s">
        <v>36</v>
      </c>
      <c r="F12" s="5" t="s">
        <v>36</v>
      </c>
      <c r="G12" s="52"/>
      <c r="H12" s="53"/>
      <c r="I12" s="52"/>
      <c r="J12" s="52"/>
      <c r="K12" s="15"/>
      <c r="L12" s="5"/>
      <c r="M12" s="52"/>
      <c r="N12" s="15">
        <f>O12/$O$2</f>
        <v>16.5</v>
      </c>
      <c r="O12" s="52">
        <v>1188</v>
      </c>
      <c r="P12" s="53"/>
      <c r="Q12" s="52"/>
      <c r="R12" s="52"/>
      <c r="S12" s="52"/>
      <c r="T12" s="16">
        <f t="shared" si="0"/>
        <v>1188</v>
      </c>
    </row>
    <row r="13" spans="1:20" ht="15" hidden="1" outlineLevel="2">
      <c r="A13" s="5" t="s">
        <v>210</v>
      </c>
      <c r="B13" s="19" t="s">
        <v>211</v>
      </c>
      <c r="C13" s="6">
        <v>150000</v>
      </c>
      <c r="D13" s="5" t="s">
        <v>340</v>
      </c>
      <c r="E13" s="5" t="s">
        <v>107</v>
      </c>
      <c r="F13" s="7" t="s">
        <v>143</v>
      </c>
      <c r="G13" s="8">
        <v>2.07</v>
      </c>
      <c r="H13" s="9">
        <v>3</v>
      </c>
      <c r="I13" s="8">
        <f>H13*$H$3</f>
        <v>0.18</v>
      </c>
      <c r="J13" s="8"/>
      <c r="K13" s="15"/>
      <c r="L13" s="5"/>
      <c r="M13" s="8"/>
      <c r="N13" s="5"/>
      <c r="O13" s="8"/>
      <c r="P13" s="9"/>
      <c r="Q13" s="8"/>
      <c r="R13" s="8"/>
      <c r="S13" s="8"/>
      <c r="T13" s="16">
        <f t="shared" si="0"/>
        <v>2.25</v>
      </c>
    </row>
    <row r="14" spans="1:20" ht="15" hidden="1" outlineLevel="2">
      <c r="A14" s="12" t="s">
        <v>210</v>
      </c>
      <c r="B14" s="20" t="s">
        <v>211</v>
      </c>
      <c r="C14" s="12">
        <v>150000</v>
      </c>
      <c r="D14" s="12" t="s">
        <v>340</v>
      </c>
      <c r="E14" s="12" t="s">
        <v>111</v>
      </c>
      <c r="F14" s="12" t="s">
        <v>111</v>
      </c>
      <c r="G14" s="54"/>
      <c r="H14" s="55"/>
      <c r="I14" s="54"/>
      <c r="J14" s="54"/>
      <c r="K14" s="14">
        <v>6</v>
      </c>
      <c r="L14" s="13">
        <v>1</v>
      </c>
      <c r="M14" s="54">
        <f>K14*L14*$M$2</f>
        <v>18810</v>
      </c>
      <c r="N14" s="56"/>
      <c r="O14" s="54"/>
      <c r="P14" s="55"/>
      <c r="Q14" s="54"/>
      <c r="R14" s="54"/>
      <c r="S14" s="54"/>
      <c r="T14" s="16">
        <f t="shared" si="0"/>
        <v>18810</v>
      </c>
    </row>
    <row r="15" spans="1:20" ht="15" hidden="1" outlineLevel="2">
      <c r="A15" s="5" t="s">
        <v>210</v>
      </c>
      <c r="B15" s="19" t="s">
        <v>211</v>
      </c>
      <c r="C15" s="6">
        <v>150000</v>
      </c>
      <c r="D15" s="5" t="s">
        <v>340</v>
      </c>
      <c r="E15" s="5" t="s">
        <v>133</v>
      </c>
      <c r="F15" s="5" t="s">
        <v>133</v>
      </c>
      <c r="G15" s="52"/>
      <c r="H15" s="53"/>
      <c r="I15" s="52"/>
      <c r="J15" s="52"/>
      <c r="K15" s="15"/>
      <c r="L15" s="5"/>
      <c r="M15" s="52"/>
      <c r="N15" s="5"/>
      <c r="O15" s="52"/>
      <c r="P15" s="53"/>
      <c r="Q15" s="52"/>
      <c r="R15" s="52"/>
      <c r="S15" s="52">
        <v>18.17</v>
      </c>
      <c r="T15" s="16">
        <f t="shared" si="0"/>
        <v>18.17</v>
      </c>
    </row>
    <row r="16" spans="1:20" ht="15" hidden="1" outlineLevel="2">
      <c r="A16" s="5" t="s">
        <v>210</v>
      </c>
      <c r="B16" s="19" t="s">
        <v>211</v>
      </c>
      <c r="C16" s="6">
        <v>150000</v>
      </c>
      <c r="D16" s="5" t="s">
        <v>442</v>
      </c>
      <c r="E16" s="5" t="s">
        <v>107</v>
      </c>
      <c r="F16" s="7" t="s">
        <v>860</v>
      </c>
      <c r="G16" s="8">
        <v>0.44</v>
      </c>
      <c r="H16" s="9"/>
      <c r="I16" s="8"/>
      <c r="J16" s="8"/>
      <c r="K16" s="15"/>
      <c r="L16" s="5"/>
      <c r="M16" s="8"/>
      <c r="N16" s="5"/>
      <c r="O16" s="8"/>
      <c r="P16" s="9"/>
      <c r="Q16" s="8"/>
      <c r="R16" s="8"/>
      <c r="S16" s="8"/>
      <c r="T16" s="16">
        <f t="shared" si="0"/>
        <v>0.44</v>
      </c>
    </row>
    <row r="17" spans="1:20" ht="15" hidden="1" outlineLevel="2">
      <c r="A17" s="5" t="s">
        <v>210</v>
      </c>
      <c r="B17" s="19" t="s">
        <v>41</v>
      </c>
      <c r="C17" s="6">
        <v>151200</v>
      </c>
      <c r="D17" s="5" t="s">
        <v>340</v>
      </c>
      <c r="E17" s="5" t="s">
        <v>36</v>
      </c>
      <c r="F17" s="5" t="s">
        <v>36</v>
      </c>
      <c r="G17" s="52"/>
      <c r="H17" s="53"/>
      <c r="I17" s="52"/>
      <c r="J17" s="52"/>
      <c r="K17" s="15"/>
      <c r="L17" s="5"/>
      <c r="M17" s="52"/>
      <c r="N17" s="15">
        <f>O17/$O$2</f>
        <v>0.75</v>
      </c>
      <c r="O17" s="52">
        <v>54</v>
      </c>
      <c r="P17" s="53"/>
      <c r="Q17" s="52"/>
      <c r="R17" s="52"/>
      <c r="S17" s="52"/>
      <c r="T17" s="16">
        <f t="shared" si="0"/>
        <v>54</v>
      </c>
    </row>
    <row r="18" spans="1:20" ht="15" hidden="1" outlineLevel="2">
      <c r="A18" s="12" t="s">
        <v>210</v>
      </c>
      <c r="B18" s="20" t="s">
        <v>41</v>
      </c>
      <c r="C18" s="12">
        <v>151200</v>
      </c>
      <c r="D18" s="12" t="s">
        <v>6</v>
      </c>
      <c r="E18" s="12" t="s">
        <v>111</v>
      </c>
      <c r="F18" s="12" t="s">
        <v>111</v>
      </c>
      <c r="G18" s="54"/>
      <c r="H18" s="55"/>
      <c r="I18" s="54"/>
      <c r="J18" s="54"/>
      <c r="K18" s="14">
        <v>2</v>
      </c>
      <c r="L18" s="13">
        <v>1</v>
      </c>
      <c r="M18" s="54">
        <f>K18*L18*$M$2</f>
        <v>6270</v>
      </c>
      <c r="N18" s="56"/>
      <c r="O18" s="54"/>
      <c r="P18" s="55"/>
      <c r="Q18" s="54"/>
      <c r="R18" s="54"/>
      <c r="S18" s="54"/>
      <c r="T18" s="16">
        <f t="shared" si="0"/>
        <v>6270</v>
      </c>
    </row>
    <row r="19" spans="1:20" ht="15" hidden="1" outlineLevel="2">
      <c r="A19" s="5" t="s">
        <v>210</v>
      </c>
      <c r="B19" s="19" t="s">
        <v>41</v>
      </c>
      <c r="C19" s="6">
        <v>151401</v>
      </c>
      <c r="D19" s="5" t="s">
        <v>8</v>
      </c>
      <c r="E19" s="5" t="s">
        <v>36</v>
      </c>
      <c r="F19" s="5" t="s">
        <v>36</v>
      </c>
      <c r="G19" s="52"/>
      <c r="H19" s="53"/>
      <c r="I19" s="52"/>
      <c r="J19" s="52"/>
      <c r="K19" s="15"/>
      <c r="L19" s="5"/>
      <c r="M19" s="52"/>
      <c r="N19" s="15">
        <f>O19/$O$2</f>
        <v>1.25</v>
      </c>
      <c r="O19" s="52">
        <v>90</v>
      </c>
      <c r="P19" s="53"/>
      <c r="Q19" s="52"/>
      <c r="R19" s="52"/>
      <c r="S19" s="52"/>
      <c r="T19" s="16">
        <f t="shared" si="0"/>
        <v>90</v>
      </c>
    </row>
    <row r="20" spans="1:20" ht="15" hidden="1" outlineLevel="2">
      <c r="A20" s="12" t="s">
        <v>210</v>
      </c>
      <c r="B20" s="20" t="s">
        <v>41</v>
      </c>
      <c r="C20" s="12">
        <v>151401</v>
      </c>
      <c r="D20" s="12" t="s">
        <v>8</v>
      </c>
      <c r="E20" s="12" t="s">
        <v>111</v>
      </c>
      <c r="F20" s="12" t="s">
        <v>111</v>
      </c>
      <c r="G20" s="54"/>
      <c r="H20" s="55"/>
      <c r="I20" s="54"/>
      <c r="J20" s="54"/>
      <c r="K20" s="14">
        <v>2</v>
      </c>
      <c r="L20" s="13">
        <v>1</v>
      </c>
      <c r="M20" s="54">
        <f>K20*L20*$M$2</f>
        <v>6270</v>
      </c>
      <c r="N20" s="56"/>
      <c r="O20" s="54"/>
      <c r="P20" s="55"/>
      <c r="Q20" s="54"/>
      <c r="R20" s="54"/>
      <c r="S20" s="54"/>
      <c r="T20" s="16">
        <f t="shared" si="0"/>
        <v>6270</v>
      </c>
    </row>
    <row r="21" spans="1:20" ht="15" hidden="1" outlineLevel="2">
      <c r="A21" s="12" t="s">
        <v>210</v>
      </c>
      <c r="B21" s="20" t="s">
        <v>41</v>
      </c>
      <c r="C21" s="12">
        <v>151601</v>
      </c>
      <c r="D21" s="12" t="s">
        <v>7</v>
      </c>
      <c r="E21" s="12" t="s">
        <v>111</v>
      </c>
      <c r="F21" s="12" t="s">
        <v>111</v>
      </c>
      <c r="G21" s="54"/>
      <c r="H21" s="55"/>
      <c r="I21" s="54"/>
      <c r="J21" s="54"/>
      <c r="K21" s="14">
        <v>2</v>
      </c>
      <c r="L21" s="13">
        <v>1</v>
      </c>
      <c r="M21" s="54">
        <f>K21*L21*$M$2</f>
        <v>6270</v>
      </c>
      <c r="N21" s="56"/>
      <c r="O21" s="54"/>
      <c r="P21" s="55"/>
      <c r="Q21" s="54"/>
      <c r="R21" s="54"/>
      <c r="S21" s="54"/>
      <c r="T21" s="16">
        <f t="shared" si="0"/>
        <v>6270</v>
      </c>
    </row>
    <row r="22" spans="1:20" ht="15" hidden="1" outlineLevel="2">
      <c r="A22" s="5" t="s">
        <v>210</v>
      </c>
      <c r="B22" s="19" t="s">
        <v>40</v>
      </c>
      <c r="C22" s="6">
        <v>152200</v>
      </c>
      <c r="D22" s="5" t="s">
        <v>5</v>
      </c>
      <c r="E22" s="5" t="s">
        <v>36</v>
      </c>
      <c r="F22" s="5" t="s">
        <v>36</v>
      </c>
      <c r="G22" s="52"/>
      <c r="H22" s="53"/>
      <c r="I22" s="52"/>
      <c r="J22" s="52"/>
      <c r="K22" s="15"/>
      <c r="L22" s="5"/>
      <c r="M22" s="52"/>
      <c r="N22" s="15">
        <f>O22/$O$2</f>
        <v>14.75</v>
      </c>
      <c r="O22" s="52">
        <v>1062</v>
      </c>
      <c r="P22" s="53"/>
      <c r="Q22" s="52"/>
      <c r="R22" s="52"/>
      <c r="S22" s="52"/>
      <c r="T22" s="16">
        <f t="shared" si="0"/>
        <v>1062</v>
      </c>
    </row>
    <row r="23" spans="1:20" ht="15" hidden="1" outlineLevel="2">
      <c r="A23" s="12" t="s">
        <v>210</v>
      </c>
      <c r="B23" s="20" t="s">
        <v>40</v>
      </c>
      <c r="C23" s="12">
        <v>152200</v>
      </c>
      <c r="D23" s="12" t="s">
        <v>5</v>
      </c>
      <c r="E23" s="12" t="s">
        <v>111</v>
      </c>
      <c r="F23" s="12" t="s">
        <v>111</v>
      </c>
      <c r="G23" s="54"/>
      <c r="H23" s="55"/>
      <c r="I23" s="54"/>
      <c r="J23" s="54"/>
      <c r="K23" s="14">
        <v>2</v>
      </c>
      <c r="L23" s="13">
        <v>0.5</v>
      </c>
      <c r="M23" s="54">
        <f>K23*L23*$M$2</f>
        <v>3135</v>
      </c>
      <c r="N23" s="56"/>
      <c r="O23" s="54"/>
      <c r="P23" s="55"/>
      <c r="Q23" s="54"/>
      <c r="R23" s="54"/>
      <c r="S23" s="54"/>
      <c r="T23" s="16">
        <f t="shared" si="0"/>
        <v>3135</v>
      </c>
    </row>
    <row r="24" spans="1:20" ht="15" hidden="1" outlineLevel="2">
      <c r="A24" s="5" t="s">
        <v>210</v>
      </c>
      <c r="B24" s="19" t="s">
        <v>212</v>
      </c>
      <c r="C24" s="6">
        <v>153300</v>
      </c>
      <c r="D24" s="5" t="s">
        <v>342</v>
      </c>
      <c r="E24" s="5" t="s">
        <v>107</v>
      </c>
      <c r="F24" s="7" t="s">
        <v>116</v>
      </c>
      <c r="G24" s="8">
        <v>3.0888619999999998</v>
      </c>
      <c r="H24" s="9">
        <v>3</v>
      </c>
      <c r="I24" s="8">
        <f>H24*$H$2</f>
        <v>1.44</v>
      </c>
      <c r="J24" s="8"/>
      <c r="K24" s="15"/>
      <c r="L24" s="5"/>
      <c r="M24" s="8"/>
      <c r="N24" s="5"/>
      <c r="O24" s="8"/>
      <c r="P24" s="9"/>
      <c r="Q24" s="8"/>
      <c r="R24" s="8"/>
      <c r="S24" s="8"/>
      <c r="T24" s="16">
        <f t="shared" si="0"/>
        <v>4.528862</v>
      </c>
    </row>
    <row r="25" spans="1:20" ht="15" hidden="1" outlineLevel="2">
      <c r="A25" s="5" t="s">
        <v>210</v>
      </c>
      <c r="B25" s="19" t="s">
        <v>212</v>
      </c>
      <c r="C25" s="6">
        <v>153300</v>
      </c>
      <c r="D25" s="5" t="s">
        <v>342</v>
      </c>
      <c r="E25" s="5" t="s">
        <v>107</v>
      </c>
      <c r="F25" s="5" t="s">
        <v>110</v>
      </c>
      <c r="G25" s="52"/>
      <c r="H25" s="53"/>
      <c r="I25" s="52"/>
      <c r="J25" s="52">
        <v>15</v>
      </c>
      <c r="K25" s="15"/>
      <c r="L25" s="5"/>
      <c r="M25" s="52"/>
      <c r="N25" s="5"/>
      <c r="O25" s="52"/>
      <c r="P25" s="53"/>
      <c r="Q25" s="52"/>
      <c r="R25" s="52"/>
      <c r="S25" s="52"/>
      <c r="T25" s="16">
        <f t="shared" si="0"/>
        <v>15</v>
      </c>
    </row>
    <row r="26" spans="1:20" ht="15" hidden="1" outlineLevel="2">
      <c r="A26" s="5" t="s">
        <v>210</v>
      </c>
      <c r="B26" s="19" t="s">
        <v>212</v>
      </c>
      <c r="C26" s="6">
        <v>153300</v>
      </c>
      <c r="D26" s="5" t="s">
        <v>342</v>
      </c>
      <c r="E26" s="5" t="s">
        <v>36</v>
      </c>
      <c r="F26" s="5" t="s">
        <v>36</v>
      </c>
      <c r="G26" s="52"/>
      <c r="H26" s="53"/>
      <c r="I26" s="52"/>
      <c r="J26" s="52"/>
      <c r="K26" s="15"/>
      <c r="L26" s="5"/>
      <c r="M26" s="52"/>
      <c r="N26" s="15">
        <f>O26/$O$2</f>
        <v>0.5</v>
      </c>
      <c r="O26" s="52">
        <v>36</v>
      </c>
      <c r="P26" s="53"/>
      <c r="Q26" s="52"/>
      <c r="R26" s="52"/>
      <c r="S26" s="52"/>
      <c r="T26" s="16">
        <f t="shared" si="0"/>
        <v>36</v>
      </c>
    </row>
    <row r="27" spans="1:20" ht="15" hidden="1" outlineLevel="2">
      <c r="A27" s="12" t="s">
        <v>210</v>
      </c>
      <c r="B27" s="20" t="s">
        <v>212</v>
      </c>
      <c r="C27" s="12">
        <v>153300</v>
      </c>
      <c r="D27" s="12" t="s">
        <v>342</v>
      </c>
      <c r="E27" s="12" t="s">
        <v>111</v>
      </c>
      <c r="F27" s="12" t="s">
        <v>111</v>
      </c>
      <c r="G27" s="54"/>
      <c r="H27" s="55"/>
      <c r="I27" s="54"/>
      <c r="J27" s="54"/>
      <c r="K27" s="14">
        <v>1</v>
      </c>
      <c r="L27" s="13">
        <v>1</v>
      </c>
      <c r="M27" s="54">
        <f>K27*L27*$M$2</f>
        <v>3135</v>
      </c>
      <c r="N27" s="56"/>
      <c r="O27" s="54"/>
      <c r="P27" s="55"/>
      <c r="Q27" s="54"/>
      <c r="R27" s="54"/>
      <c r="S27" s="54"/>
      <c r="T27" s="16">
        <f t="shared" si="0"/>
        <v>3135</v>
      </c>
    </row>
    <row r="28" spans="1:20" ht="15" hidden="1" outlineLevel="2">
      <c r="A28" s="5" t="s">
        <v>210</v>
      </c>
      <c r="B28" s="19" t="s">
        <v>212</v>
      </c>
      <c r="C28" s="6">
        <v>153800</v>
      </c>
      <c r="D28" s="5" t="s">
        <v>343</v>
      </c>
      <c r="E28" s="5" t="s">
        <v>107</v>
      </c>
      <c r="F28" s="7">
        <v>15</v>
      </c>
      <c r="G28" s="8">
        <v>7227.082845000009</v>
      </c>
      <c r="H28" s="9">
        <v>20782</v>
      </c>
      <c r="I28" s="8">
        <f>H28*$H$1</f>
        <v>2078.2000000000003</v>
      </c>
      <c r="J28" s="8"/>
      <c r="K28" s="15"/>
      <c r="L28" s="5"/>
      <c r="M28" s="8"/>
      <c r="N28" s="5"/>
      <c r="O28" s="8"/>
      <c r="P28" s="9"/>
      <c r="Q28" s="8"/>
      <c r="R28" s="8"/>
      <c r="S28" s="8"/>
      <c r="T28" s="16">
        <f t="shared" si="0"/>
        <v>9305.282845000009</v>
      </c>
    </row>
    <row r="29" spans="1:20" ht="15" hidden="1" outlineLevel="2">
      <c r="A29" s="5" t="s">
        <v>210</v>
      </c>
      <c r="B29" s="19" t="s">
        <v>212</v>
      </c>
      <c r="C29" s="6">
        <v>153800</v>
      </c>
      <c r="D29" s="5" t="s">
        <v>343</v>
      </c>
      <c r="E29" s="5" t="s">
        <v>107</v>
      </c>
      <c r="F29" s="7" t="s">
        <v>137</v>
      </c>
      <c r="G29" s="8">
        <v>36.328514750000004</v>
      </c>
      <c r="H29" s="9">
        <v>13</v>
      </c>
      <c r="I29" s="8">
        <f>H29*$H$3</f>
        <v>0.78</v>
      </c>
      <c r="J29" s="8"/>
      <c r="K29" s="15"/>
      <c r="L29" s="5"/>
      <c r="M29" s="8"/>
      <c r="N29" s="5"/>
      <c r="O29" s="8"/>
      <c r="P29" s="9"/>
      <c r="Q29" s="8"/>
      <c r="R29" s="8"/>
      <c r="S29" s="8"/>
      <c r="T29" s="16">
        <f t="shared" si="0"/>
        <v>37.108514750000005</v>
      </c>
    </row>
    <row r="30" spans="1:20" ht="15" hidden="1" outlineLevel="2">
      <c r="A30" s="5" t="s">
        <v>210</v>
      </c>
      <c r="B30" s="19" t="s">
        <v>212</v>
      </c>
      <c r="C30" s="6">
        <v>153800</v>
      </c>
      <c r="D30" s="5" t="s">
        <v>343</v>
      </c>
      <c r="E30" s="5" t="s">
        <v>107</v>
      </c>
      <c r="F30" s="7" t="s">
        <v>138</v>
      </c>
      <c r="G30" s="8">
        <v>78.598236</v>
      </c>
      <c r="H30" s="9">
        <v>52</v>
      </c>
      <c r="I30" s="8">
        <f>H30*$H$3</f>
        <v>3.12</v>
      </c>
      <c r="J30" s="8"/>
      <c r="K30" s="15"/>
      <c r="L30" s="5"/>
      <c r="M30" s="8"/>
      <c r="N30" s="5"/>
      <c r="O30" s="8"/>
      <c r="P30" s="9"/>
      <c r="Q30" s="8"/>
      <c r="R30" s="8"/>
      <c r="S30" s="8"/>
      <c r="T30" s="16">
        <f t="shared" si="0"/>
        <v>81.718236</v>
      </c>
    </row>
    <row r="31" spans="1:20" ht="15" hidden="1" outlineLevel="2">
      <c r="A31" s="5" t="s">
        <v>210</v>
      </c>
      <c r="B31" s="19" t="s">
        <v>212</v>
      </c>
      <c r="C31" s="6">
        <v>153800</v>
      </c>
      <c r="D31" s="5" t="s">
        <v>343</v>
      </c>
      <c r="E31" s="5" t="s">
        <v>107</v>
      </c>
      <c r="F31" s="7" t="s">
        <v>139</v>
      </c>
      <c r="G31" s="8">
        <v>46.8321</v>
      </c>
      <c r="H31" s="9">
        <v>97</v>
      </c>
      <c r="I31" s="8">
        <f>H31*$H$3</f>
        <v>5.819999999999999</v>
      </c>
      <c r="J31" s="8"/>
      <c r="K31" s="15"/>
      <c r="L31" s="5"/>
      <c r="M31" s="8"/>
      <c r="N31" s="5"/>
      <c r="O31" s="8"/>
      <c r="P31" s="9"/>
      <c r="Q31" s="8"/>
      <c r="R31" s="8"/>
      <c r="S31" s="8"/>
      <c r="T31" s="16">
        <f t="shared" si="0"/>
        <v>52.6521</v>
      </c>
    </row>
    <row r="32" spans="1:20" ht="15" hidden="1" outlineLevel="2">
      <c r="A32" s="5" t="s">
        <v>210</v>
      </c>
      <c r="B32" s="19" t="s">
        <v>212</v>
      </c>
      <c r="C32" s="6">
        <v>153800</v>
      </c>
      <c r="D32" s="5" t="s">
        <v>343</v>
      </c>
      <c r="E32" s="5" t="s">
        <v>107</v>
      </c>
      <c r="F32" s="7" t="s">
        <v>116</v>
      </c>
      <c r="G32" s="8">
        <v>8.178814</v>
      </c>
      <c r="H32" s="9">
        <v>8</v>
      </c>
      <c r="I32" s="8">
        <f>H32*$H$2</f>
        <v>3.84</v>
      </c>
      <c r="J32" s="8"/>
      <c r="K32" s="15"/>
      <c r="L32" s="5"/>
      <c r="M32" s="8"/>
      <c r="N32" s="5"/>
      <c r="O32" s="8"/>
      <c r="P32" s="9"/>
      <c r="Q32" s="8"/>
      <c r="R32" s="8"/>
      <c r="S32" s="8"/>
      <c r="T32" s="16">
        <f t="shared" si="0"/>
        <v>12.018813999999999</v>
      </c>
    </row>
    <row r="33" spans="1:20" ht="15" hidden="1" outlineLevel="2">
      <c r="A33" s="5" t="s">
        <v>210</v>
      </c>
      <c r="B33" s="19" t="s">
        <v>212</v>
      </c>
      <c r="C33" s="6">
        <v>153800</v>
      </c>
      <c r="D33" s="5" t="s">
        <v>343</v>
      </c>
      <c r="E33" s="5" t="s">
        <v>107</v>
      </c>
      <c r="F33" s="5" t="s">
        <v>110</v>
      </c>
      <c r="G33" s="52"/>
      <c r="H33" s="53"/>
      <c r="I33" s="52"/>
      <c r="J33" s="52">
        <v>180</v>
      </c>
      <c r="K33" s="15"/>
      <c r="L33" s="5"/>
      <c r="M33" s="52"/>
      <c r="N33" s="5"/>
      <c r="O33" s="52"/>
      <c r="P33" s="53"/>
      <c r="Q33" s="52"/>
      <c r="R33" s="52"/>
      <c r="S33" s="52"/>
      <c r="T33" s="16">
        <f t="shared" si="0"/>
        <v>180</v>
      </c>
    </row>
    <row r="34" spans="1:20" ht="15" hidden="1" outlineLevel="2">
      <c r="A34" s="5" t="s">
        <v>210</v>
      </c>
      <c r="B34" s="19" t="s">
        <v>212</v>
      </c>
      <c r="C34" s="6">
        <v>153800</v>
      </c>
      <c r="D34" s="5" t="s">
        <v>343</v>
      </c>
      <c r="E34" s="5" t="s">
        <v>36</v>
      </c>
      <c r="F34" s="5" t="s">
        <v>36</v>
      </c>
      <c r="G34" s="52"/>
      <c r="H34" s="53"/>
      <c r="I34" s="52"/>
      <c r="J34" s="52"/>
      <c r="K34" s="15"/>
      <c r="L34" s="5"/>
      <c r="M34" s="52"/>
      <c r="N34" s="15">
        <f>O34/$O$2</f>
        <v>2.75</v>
      </c>
      <c r="O34" s="52">
        <v>198</v>
      </c>
      <c r="P34" s="53"/>
      <c r="Q34" s="52"/>
      <c r="R34" s="52"/>
      <c r="S34" s="52"/>
      <c r="T34" s="16">
        <f t="shared" si="0"/>
        <v>198</v>
      </c>
    </row>
    <row r="35" spans="1:20" ht="15" hidden="1" outlineLevel="2">
      <c r="A35" s="5" t="s">
        <v>210</v>
      </c>
      <c r="B35" s="19" t="s">
        <v>212</v>
      </c>
      <c r="C35" s="6">
        <v>153800</v>
      </c>
      <c r="D35" s="5" t="s">
        <v>343</v>
      </c>
      <c r="E35" s="5" t="s">
        <v>107</v>
      </c>
      <c r="F35" s="7" t="s">
        <v>143</v>
      </c>
      <c r="G35" s="8">
        <v>0.42</v>
      </c>
      <c r="H35" s="9">
        <v>1</v>
      </c>
      <c r="I35" s="8">
        <f>H35*$H$3</f>
        <v>0.06</v>
      </c>
      <c r="J35" s="8"/>
      <c r="K35" s="15"/>
      <c r="L35" s="5"/>
      <c r="M35" s="8"/>
      <c r="N35" s="5"/>
      <c r="O35" s="8"/>
      <c r="P35" s="9"/>
      <c r="Q35" s="8"/>
      <c r="R35" s="8"/>
      <c r="S35" s="8"/>
      <c r="T35" s="16">
        <f t="shared" si="0"/>
        <v>0.48</v>
      </c>
    </row>
    <row r="36" spans="1:20" ht="15" hidden="1" outlineLevel="2">
      <c r="A36" s="12" t="s">
        <v>210</v>
      </c>
      <c r="B36" s="20" t="s">
        <v>212</v>
      </c>
      <c r="C36" s="12">
        <v>153800</v>
      </c>
      <c r="D36" s="12" t="s">
        <v>343</v>
      </c>
      <c r="E36" s="12" t="s">
        <v>111</v>
      </c>
      <c r="F36" s="12" t="s">
        <v>111</v>
      </c>
      <c r="G36" s="54"/>
      <c r="H36" s="55"/>
      <c r="I36" s="54"/>
      <c r="J36" s="54"/>
      <c r="K36" s="14">
        <v>2</v>
      </c>
      <c r="L36" s="13">
        <v>1</v>
      </c>
      <c r="M36" s="54">
        <f>K36*L36*$M$2</f>
        <v>6270</v>
      </c>
      <c r="N36" s="56"/>
      <c r="O36" s="54"/>
      <c r="P36" s="55"/>
      <c r="Q36" s="54"/>
      <c r="R36" s="54"/>
      <c r="S36" s="54"/>
      <c r="T36" s="16">
        <f t="shared" si="0"/>
        <v>6270</v>
      </c>
    </row>
    <row r="37" spans="1:20" ht="15" hidden="1" outlineLevel="2">
      <c r="A37" s="5" t="s">
        <v>210</v>
      </c>
      <c r="B37" s="19" t="s">
        <v>216</v>
      </c>
      <c r="C37" s="6">
        <v>157500</v>
      </c>
      <c r="D37" s="5" t="s">
        <v>348</v>
      </c>
      <c r="E37" s="5" t="s">
        <v>107</v>
      </c>
      <c r="F37" s="7" t="s">
        <v>138</v>
      </c>
      <c r="G37" s="8">
        <v>8.049948</v>
      </c>
      <c r="H37" s="9">
        <v>7</v>
      </c>
      <c r="I37" s="8">
        <f>H37*$H$3</f>
        <v>0.42</v>
      </c>
      <c r="J37" s="8"/>
      <c r="K37" s="15"/>
      <c r="L37" s="5"/>
      <c r="M37" s="8"/>
      <c r="N37" s="5"/>
      <c r="O37" s="8"/>
      <c r="P37" s="9"/>
      <c r="Q37" s="8"/>
      <c r="R37" s="8"/>
      <c r="S37" s="8"/>
      <c r="T37" s="16">
        <f aca="true" t="shared" si="1" ref="T37:T68">G37+I37+J37+M37+O37+Q37+R37+S37</f>
        <v>8.469948</v>
      </c>
    </row>
    <row r="38" spans="1:20" ht="15" hidden="1" outlineLevel="2">
      <c r="A38" s="5" t="s">
        <v>210</v>
      </c>
      <c r="B38" s="19" t="s">
        <v>216</v>
      </c>
      <c r="C38" s="6">
        <v>157500</v>
      </c>
      <c r="D38" s="5" t="s">
        <v>348</v>
      </c>
      <c r="E38" s="5" t="s">
        <v>107</v>
      </c>
      <c r="F38" s="5" t="s">
        <v>110</v>
      </c>
      <c r="G38" s="52"/>
      <c r="H38" s="53"/>
      <c r="I38" s="52"/>
      <c r="J38" s="52">
        <v>15</v>
      </c>
      <c r="K38" s="15"/>
      <c r="L38" s="5"/>
      <c r="M38" s="52"/>
      <c r="N38" s="5"/>
      <c r="O38" s="52"/>
      <c r="P38" s="53"/>
      <c r="Q38" s="52"/>
      <c r="R38" s="52"/>
      <c r="S38" s="52"/>
      <c r="T38" s="16">
        <f t="shared" si="1"/>
        <v>15</v>
      </c>
    </row>
    <row r="39" spans="1:20" ht="15" hidden="1" outlineLevel="2">
      <c r="A39" s="5" t="s">
        <v>210</v>
      </c>
      <c r="B39" s="19" t="s">
        <v>216</v>
      </c>
      <c r="C39" s="6">
        <v>157500</v>
      </c>
      <c r="D39" s="5" t="s">
        <v>348</v>
      </c>
      <c r="E39" s="5" t="s">
        <v>36</v>
      </c>
      <c r="F39" s="5" t="s">
        <v>36</v>
      </c>
      <c r="G39" s="52"/>
      <c r="H39" s="53"/>
      <c r="I39" s="52"/>
      <c r="J39" s="52"/>
      <c r="K39" s="15"/>
      <c r="L39" s="5"/>
      <c r="M39" s="52"/>
      <c r="N39" s="15">
        <f>O39/$O$2</f>
        <v>1</v>
      </c>
      <c r="O39" s="52">
        <v>72</v>
      </c>
      <c r="P39" s="53"/>
      <c r="Q39" s="52"/>
      <c r="R39" s="52"/>
      <c r="S39" s="52"/>
      <c r="T39" s="16">
        <f t="shared" si="1"/>
        <v>72</v>
      </c>
    </row>
    <row r="40" spans="1:20" ht="15" hidden="1" outlineLevel="2">
      <c r="A40" s="5" t="s">
        <v>210</v>
      </c>
      <c r="B40" s="19" t="s">
        <v>212</v>
      </c>
      <c r="C40" s="6" t="s">
        <v>501</v>
      </c>
      <c r="D40" s="5" t="s">
        <v>341</v>
      </c>
      <c r="E40" s="5" t="s">
        <v>36</v>
      </c>
      <c r="F40" s="5" t="s">
        <v>36</v>
      </c>
      <c r="G40" s="52"/>
      <c r="H40" s="53"/>
      <c r="I40" s="52"/>
      <c r="J40" s="52"/>
      <c r="K40" s="15"/>
      <c r="L40" s="5"/>
      <c r="M40" s="52"/>
      <c r="N40" s="15">
        <f>O40/$O$2</f>
        <v>3.75</v>
      </c>
      <c r="O40" s="52">
        <v>270</v>
      </c>
      <c r="P40" s="53"/>
      <c r="Q40" s="52"/>
      <c r="R40" s="52"/>
      <c r="S40" s="52"/>
      <c r="T40" s="16">
        <f t="shared" si="1"/>
        <v>270</v>
      </c>
    </row>
    <row r="41" spans="1:20" ht="15" hidden="1" outlineLevel="2">
      <c r="A41" s="12" t="s">
        <v>210</v>
      </c>
      <c r="B41" s="20" t="s">
        <v>212</v>
      </c>
      <c r="C41" s="12" t="s">
        <v>501</v>
      </c>
      <c r="D41" s="12" t="s">
        <v>341</v>
      </c>
      <c r="E41" s="12" t="s">
        <v>111</v>
      </c>
      <c r="F41" s="12" t="s">
        <v>111</v>
      </c>
      <c r="G41" s="54"/>
      <c r="H41" s="55"/>
      <c r="I41" s="54"/>
      <c r="J41" s="54"/>
      <c r="K41" s="14">
        <v>2</v>
      </c>
      <c r="L41" s="13">
        <v>0.95</v>
      </c>
      <c r="M41" s="54">
        <f>K41*L41*$M$2</f>
        <v>5956.5</v>
      </c>
      <c r="N41" s="56"/>
      <c r="O41" s="54"/>
      <c r="P41" s="55"/>
      <c r="Q41" s="54"/>
      <c r="R41" s="54"/>
      <c r="S41" s="54"/>
      <c r="T41" s="16">
        <f t="shared" si="1"/>
        <v>5956.5</v>
      </c>
    </row>
    <row r="42" spans="1:20" ht="15" hidden="1" outlineLevel="2">
      <c r="A42" s="5" t="s">
        <v>210</v>
      </c>
      <c r="B42" s="19" t="s">
        <v>212</v>
      </c>
      <c r="C42" s="6" t="s">
        <v>501</v>
      </c>
      <c r="D42" s="5" t="s">
        <v>344</v>
      </c>
      <c r="E42" s="5" t="s">
        <v>107</v>
      </c>
      <c r="F42" s="7" t="s">
        <v>860</v>
      </c>
      <c r="G42" s="8">
        <v>25.36</v>
      </c>
      <c r="H42" s="9"/>
      <c r="I42" s="8"/>
      <c r="J42" s="8"/>
      <c r="K42" s="15"/>
      <c r="L42" s="5"/>
      <c r="M42" s="8"/>
      <c r="N42" s="5"/>
      <c r="O42" s="8"/>
      <c r="P42" s="9"/>
      <c r="Q42" s="8"/>
      <c r="R42" s="8"/>
      <c r="S42" s="8"/>
      <c r="T42" s="16">
        <f t="shared" si="1"/>
        <v>25.36</v>
      </c>
    </row>
    <row r="43" spans="1:20" ht="15" hidden="1" outlineLevel="2">
      <c r="A43" s="12" t="s">
        <v>210</v>
      </c>
      <c r="B43" s="20" t="s">
        <v>212</v>
      </c>
      <c r="C43" s="12" t="s">
        <v>501</v>
      </c>
      <c r="D43" s="12" t="s">
        <v>344</v>
      </c>
      <c r="E43" s="12" t="s">
        <v>111</v>
      </c>
      <c r="F43" s="12" t="s">
        <v>111</v>
      </c>
      <c r="G43" s="54"/>
      <c r="H43" s="55"/>
      <c r="I43" s="54"/>
      <c r="J43" s="54"/>
      <c r="K43" s="14">
        <v>1</v>
      </c>
      <c r="L43" s="13">
        <v>1</v>
      </c>
      <c r="M43" s="54">
        <f>K43*L43*$M$2</f>
        <v>3135</v>
      </c>
      <c r="N43" s="56"/>
      <c r="O43" s="54"/>
      <c r="P43" s="55"/>
      <c r="Q43" s="54"/>
      <c r="R43" s="54"/>
      <c r="S43" s="54"/>
      <c r="T43" s="16">
        <f t="shared" si="1"/>
        <v>3135</v>
      </c>
    </row>
    <row r="44" spans="1:20" ht="15" hidden="1" outlineLevel="2">
      <c r="A44" s="5" t="s">
        <v>210</v>
      </c>
      <c r="B44" s="19" t="s">
        <v>212</v>
      </c>
      <c r="C44" s="6" t="s">
        <v>213</v>
      </c>
      <c r="D44" s="5" t="s">
        <v>341</v>
      </c>
      <c r="E44" s="5" t="s">
        <v>107</v>
      </c>
      <c r="F44" s="7">
        <v>15</v>
      </c>
      <c r="G44" s="8">
        <v>5271.274315000015</v>
      </c>
      <c r="H44" s="9">
        <v>14565</v>
      </c>
      <c r="I44" s="8">
        <f>H44*$H$1</f>
        <v>1456.5</v>
      </c>
      <c r="J44" s="8"/>
      <c r="K44" s="15"/>
      <c r="L44" s="5"/>
      <c r="M44" s="8"/>
      <c r="N44" s="5"/>
      <c r="O44" s="8"/>
      <c r="P44" s="9"/>
      <c r="Q44" s="8"/>
      <c r="R44" s="8"/>
      <c r="S44" s="8"/>
      <c r="T44" s="16">
        <f t="shared" si="1"/>
        <v>6727.774315000015</v>
      </c>
    </row>
    <row r="45" spans="1:20" ht="15" hidden="1" outlineLevel="2">
      <c r="A45" s="5" t="s">
        <v>210</v>
      </c>
      <c r="B45" s="19" t="s">
        <v>212</v>
      </c>
      <c r="C45" s="6" t="s">
        <v>213</v>
      </c>
      <c r="D45" s="5" t="s">
        <v>341</v>
      </c>
      <c r="E45" s="5" t="s">
        <v>107</v>
      </c>
      <c r="F45" s="7" t="s">
        <v>137</v>
      </c>
      <c r="G45" s="8">
        <v>742.9750590000001</v>
      </c>
      <c r="H45" s="9">
        <v>139</v>
      </c>
      <c r="I45" s="8">
        <f>H45*$H$3</f>
        <v>8.34</v>
      </c>
      <c r="J45" s="8"/>
      <c r="K45" s="15"/>
      <c r="L45" s="5"/>
      <c r="M45" s="8"/>
      <c r="N45" s="5"/>
      <c r="O45" s="8"/>
      <c r="P45" s="9"/>
      <c r="Q45" s="8"/>
      <c r="R45" s="8"/>
      <c r="S45" s="8"/>
      <c r="T45" s="16">
        <f t="shared" si="1"/>
        <v>751.3150590000001</v>
      </c>
    </row>
    <row r="46" spans="1:20" ht="15" hidden="1" outlineLevel="2">
      <c r="A46" s="5" t="s">
        <v>210</v>
      </c>
      <c r="B46" s="19" t="s">
        <v>212</v>
      </c>
      <c r="C46" s="6" t="s">
        <v>213</v>
      </c>
      <c r="D46" s="5" t="s">
        <v>341</v>
      </c>
      <c r="E46" s="5" t="s">
        <v>107</v>
      </c>
      <c r="F46" s="7" t="s">
        <v>138</v>
      </c>
      <c r="G46" s="8">
        <v>9032.01637349999</v>
      </c>
      <c r="H46" s="9">
        <v>3857</v>
      </c>
      <c r="I46" s="8">
        <f>H46*$H$3</f>
        <v>231.42</v>
      </c>
      <c r="J46" s="8"/>
      <c r="K46" s="15"/>
      <c r="L46" s="5"/>
      <c r="M46" s="8"/>
      <c r="N46" s="5"/>
      <c r="O46" s="8"/>
      <c r="P46" s="9"/>
      <c r="Q46" s="8"/>
      <c r="R46" s="8"/>
      <c r="S46" s="8"/>
      <c r="T46" s="16">
        <f t="shared" si="1"/>
        <v>9263.43637349999</v>
      </c>
    </row>
    <row r="47" spans="1:20" ht="15" hidden="1" outlineLevel="2">
      <c r="A47" s="5" t="s">
        <v>210</v>
      </c>
      <c r="B47" s="19" t="s">
        <v>212</v>
      </c>
      <c r="C47" s="6" t="s">
        <v>213</v>
      </c>
      <c r="D47" s="5" t="s">
        <v>341</v>
      </c>
      <c r="E47" s="5" t="s">
        <v>107</v>
      </c>
      <c r="F47" s="7" t="s">
        <v>139</v>
      </c>
      <c r="G47" s="8">
        <v>8897.27685</v>
      </c>
      <c r="H47" s="9">
        <v>5470</v>
      </c>
      <c r="I47" s="8">
        <f>H47*$H$3</f>
        <v>328.2</v>
      </c>
      <c r="J47" s="8"/>
      <c r="K47" s="15"/>
      <c r="L47" s="5"/>
      <c r="M47" s="8"/>
      <c r="N47" s="5"/>
      <c r="O47" s="8"/>
      <c r="P47" s="9"/>
      <c r="Q47" s="8"/>
      <c r="R47" s="8"/>
      <c r="S47" s="8"/>
      <c r="T47" s="16">
        <f t="shared" si="1"/>
        <v>9225.476850000001</v>
      </c>
    </row>
    <row r="48" spans="1:20" ht="15" hidden="1" outlineLevel="2">
      <c r="A48" s="5" t="s">
        <v>210</v>
      </c>
      <c r="B48" s="19" t="s">
        <v>212</v>
      </c>
      <c r="C48" s="6" t="s">
        <v>213</v>
      </c>
      <c r="D48" s="5" t="s">
        <v>341</v>
      </c>
      <c r="E48" s="5" t="s">
        <v>107</v>
      </c>
      <c r="F48" s="7" t="s">
        <v>116</v>
      </c>
      <c r="G48" s="8">
        <v>453.0016232</v>
      </c>
      <c r="H48" s="9">
        <v>465</v>
      </c>
      <c r="I48" s="8">
        <f>H48*$H$2</f>
        <v>223.2</v>
      </c>
      <c r="J48" s="8"/>
      <c r="K48" s="15"/>
      <c r="L48" s="5"/>
      <c r="M48" s="8"/>
      <c r="N48" s="5"/>
      <c r="O48" s="8"/>
      <c r="P48" s="9"/>
      <c r="Q48" s="8"/>
      <c r="R48" s="8"/>
      <c r="S48" s="8"/>
      <c r="T48" s="16">
        <f t="shared" si="1"/>
        <v>676.2016232</v>
      </c>
    </row>
    <row r="49" spans="1:20" ht="15" hidden="1" outlineLevel="2">
      <c r="A49" s="5" t="s">
        <v>210</v>
      </c>
      <c r="B49" s="19" t="s">
        <v>212</v>
      </c>
      <c r="C49" s="6" t="s">
        <v>213</v>
      </c>
      <c r="D49" s="5" t="s">
        <v>341</v>
      </c>
      <c r="E49" s="5" t="s">
        <v>107</v>
      </c>
      <c r="F49" s="7" t="s">
        <v>171</v>
      </c>
      <c r="G49" s="8">
        <v>20.278456</v>
      </c>
      <c r="H49" s="9">
        <v>7</v>
      </c>
      <c r="I49" s="8">
        <f>H49*$H$3</f>
        <v>0.42</v>
      </c>
      <c r="J49" s="8"/>
      <c r="K49" s="15"/>
      <c r="L49" s="5"/>
      <c r="M49" s="8"/>
      <c r="N49" s="5"/>
      <c r="O49" s="8"/>
      <c r="P49" s="9"/>
      <c r="Q49" s="8"/>
      <c r="R49" s="8"/>
      <c r="S49" s="8"/>
      <c r="T49" s="16">
        <f t="shared" si="1"/>
        <v>20.698456</v>
      </c>
    </row>
    <row r="50" spans="1:20" ht="15" hidden="1" outlineLevel="2">
      <c r="A50" s="5" t="s">
        <v>210</v>
      </c>
      <c r="B50" s="19" t="s">
        <v>212</v>
      </c>
      <c r="C50" s="6" t="s">
        <v>213</v>
      </c>
      <c r="D50" s="5" t="s">
        <v>341</v>
      </c>
      <c r="E50" s="5" t="s">
        <v>107</v>
      </c>
      <c r="F50" s="5" t="s">
        <v>110</v>
      </c>
      <c r="G50" s="52"/>
      <c r="H50" s="53"/>
      <c r="I50" s="52"/>
      <c r="J50" s="52">
        <v>180</v>
      </c>
      <c r="K50" s="15"/>
      <c r="L50" s="5"/>
      <c r="M50" s="52"/>
      <c r="N50" s="5"/>
      <c r="O50" s="52"/>
      <c r="P50" s="53"/>
      <c r="Q50" s="52"/>
      <c r="R50" s="52"/>
      <c r="S50" s="52"/>
      <c r="T50" s="16">
        <f t="shared" si="1"/>
        <v>180</v>
      </c>
    </row>
    <row r="51" spans="1:20" ht="15" hidden="1" outlineLevel="2">
      <c r="A51" s="5" t="s">
        <v>210</v>
      </c>
      <c r="B51" s="19" t="s">
        <v>212</v>
      </c>
      <c r="C51" s="6" t="s">
        <v>213</v>
      </c>
      <c r="D51" s="5" t="s">
        <v>341</v>
      </c>
      <c r="E51" s="5" t="s">
        <v>107</v>
      </c>
      <c r="F51" s="7" t="s">
        <v>143</v>
      </c>
      <c r="G51" s="8">
        <v>33.87</v>
      </c>
      <c r="H51" s="9">
        <v>31</v>
      </c>
      <c r="I51" s="8">
        <f>H51*$H$3</f>
        <v>1.8599999999999999</v>
      </c>
      <c r="J51" s="8"/>
      <c r="K51" s="15"/>
      <c r="L51" s="5"/>
      <c r="M51" s="8"/>
      <c r="N51" s="5"/>
      <c r="O51" s="8"/>
      <c r="P51" s="9"/>
      <c r="Q51" s="8"/>
      <c r="R51" s="8"/>
      <c r="S51" s="8"/>
      <c r="T51" s="16">
        <f t="shared" si="1"/>
        <v>35.73</v>
      </c>
    </row>
    <row r="52" spans="1:20" ht="15" hidden="1" outlineLevel="2">
      <c r="A52" s="5" t="s">
        <v>210</v>
      </c>
      <c r="B52" s="19" t="s">
        <v>212</v>
      </c>
      <c r="C52" s="6" t="s">
        <v>213</v>
      </c>
      <c r="D52" s="5" t="s">
        <v>341</v>
      </c>
      <c r="E52" s="5" t="s">
        <v>107</v>
      </c>
      <c r="F52" s="7" t="s">
        <v>157</v>
      </c>
      <c r="G52" s="8">
        <v>21.01</v>
      </c>
      <c r="H52" s="9">
        <v>2</v>
      </c>
      <c r="I52" s="8">
        <v>0.12</v>
      </c>
      <c r="J52" s="8"/>
      <c r="K52" s="15"/>
      <c r="L52" s="5"/>
      <c r="M52" s="8"/>
      <c r="N52" s="5"/>
      <c r="O52" s="8"/>
      <c r="P52" s="9"/>
      <c r="Q52" s="8"/>
      <c r="R52" s="8"/>
      <c r="S52" s="8"/>
      <c r="T52" s="16">
        <f t="shared" si="1"/>
        <v>21.130000000000003</v>
      </c>
    </row>
    <row r="53" spans="1:20" ht="15" hidden="1" outlineLevel="2">
      <c r="A53" s="5" t="s">
        <v>210</v>
      </c>
      <c r="B53" s="19" t="s">
        <v>212</v>
      </c>
      <c r="C53" s="6" t="s">
        <v>213</v>
      </c>
      <c r="D53" s="5" t="s">
        <v>341</v>
      </c>
      <c r="E53" s="5" t="s">
        <v>107</v>
      </c>
      <c r="F53" s="7" t="s">
        <v>214</v>
      </c>
      <c r="G53" s="8">
        <v>67.67</v>
      </c>
      <c r="H53" s="9">
        <v>14</v>
      </c>
      <c r="I53" s="8">
        <f>H53*$H$3</f>
        <v>0.84</v>
      </c>
      <c r="J53" s="8"/>
      <c r="K53" s="15"/>
      <c r="L53" s="5"/>
      <c r="M53" s="8"/>
      <c r="N53" s="5"/>
      <c r="O53" s="8"/>
      <c r="P53" s="9"/>
      <c r="Q53" s="8"/>
      <c r="R53" s="8"/>
      <c r="S53" s="8"/>
      <c r="T53" s="16">
        <f t="shared" si="1"/>
        <v>68.51</v>
      </c>
    </row>
    <row r="54" spans="1:20" ht="15" hidden="1" outlineLevel="2">
      <c r="A54" s="5" t="s">
        <v>210</v>
      </c>
      <c r="B54" s="19" t="s">
        <v>212</v>
      </c>
      <c r="C54" s="6" t="s">
        <v>213</v>
      </c>
      <c r="D54" s="5" t="s">
        <v>341</v>
      </c>
      <c r="E54" s="5" t="s">
        <v>133</v>
      </c>
      <c r="F54" s="5" t="s">
        <v>133</v>
      </c>
      <c r="G54" s="52"/>
      <c r="H54" s="53"/>
      <c r="I54" s="52"/>
      <c r="J54" s="52"/>
      <c r="K54" s="15"/>
      <c r="L54" s="5"/>
      <c r="M54" s="52"/>
      <c r="N54" s="5"/>
      <c r="O54" s="52"/>
      <c r="P54" s="53"/>
      <c r="Q54" s="52"/>
      <c r="R54" s="52"/>
      <c r="S54" s="52">
        <v>8.95</v>
      </c>
      <c r="T54" s="16">
        <f t="shared" si="1"/>
        <v>8.95</v>
      </c>
    </row>
    <row r="55" spans="1:20" ht="15" hidden="1" outlineLevel="2">
      <c r="A55" s="5" t="s">
        <v>210</v>
      </c>
      <c r="B55" s="19" t="s">
        <v>212</v>
      </c>
      <c r="C55" s="6" t="s">
        <v>213</v>
      </c>
      <c r="D55" s="5" t="s">
        <v>344</v>
      </c>
      <c r="E55" s="5" t="s">
        <v>107</v>
      </c>
      <c r="F55" s="7" t="s">
        <v>138</v>
      </c>
      <c r="G55" s="8">
        <v>2.265312</v>
      </c>
      <c r="H55" s="11">
        <v>1</v>
      </c>
      <c r="I55" s="10">
        <f>H55*$H$3</f>
        <v>0.06</v>
      </c>
      <c r="J55" s="8"/>
      <c r="K55" s="15"/>
      <c r="L55" s="5"/>
      <c r="M55" s="10"/>
      <c r="N55" s="5"/>
      <c r="O55" s="10"/>
      <c r="P55" s="11"/>
      <c r="Q55" s="10"/>
      <c r="R55" s="10"/>
      <c r="S55" s="10"/>
      <c r="T55" s="16">
        <f t="shared" si="1"/>
        <v>2.3253120000000003</v>
      </c>
    </row>
    <row r="56" spans="1:20" ht="15" hidden="1" outlineLevel="2">
      <c r="A56" s="5" t="s">
        <v>210</v>
      </c>
      <c r="B56" s="19" t="s">
        <v>212</v>
      </c>
      <c r="C56" s="6" t="s">
        <v>213</v>
      </c>
      <c r="D56" s="5" t="s">
        <v>344</v>
      </c>
      <c r="E56" s="5" t="s">
        <v>107</v>
      </c>
      <c r="F56" s="5" t="s">
        <v>110</v>
      </c>
      <c r="G56" s="52"/>
      <c r="H56" s="53"/>
      <c r="I56" s="52"/>
      <c r="J56" s="52">
        <v>15</v>
      </c>
      <c r="K56" s="15"/>
      <c r="L56" s="5"/>
      <c r="M56" s="52"/>
      <c r="N56" s="5"/>
      <c r="O56" s="52"/>
      <c r="P56" s="53"/>
      <c r="Q56" s="52"/>
      <c r="R56" s="52"/>
      <c r="S56" s="52"/>
      <c r="T56" s="16">
        <f t="shared" si="1"/>
        <v>15</v>
      </c>
    </row>
    <row r="57" spans="1:20" s="72" customFormat="1" ht="15.75" outlineLevel="1" collapsed="1">
      <c r="A57" s="70" t="s">
        <v>760</v>
      </c>
      <c r="B57" s="70"/>
      <c r="C57" s="73"/>
      <c r="D57" s="69"/>
      <c r="E57" s="69"/>
      <c r="F57" s="69"/>
      <c r="G57" s="74">
        <f aca="true" t="shared" si="2" ref="G57:T57">SUBTOTAL(9,G5:G56)</f>
        <v>55357.45050304999</v>
      </c>
      <c r="H57" s="75">
        <f t="shared" si="2"/>
        <v>105505</v>
      </c>
      <c r="I57" s="74">
        <f t="shared" si="2"/>
        <v>10523.940000000004</v>
      </c>
      <c r="J57" s="74">
        <f t="shared" si="2"/>
        <v>585</v>
      </c>
      <c r="K57" s="71">
        <f t="shared" si="2"/>
        <v>20</v>
      </c>
      <c r="L57" s="69">
        <f t="shared" si="2"/>
        <v>8.45</v>
      </c>
      <c r="M57" s="74">
        <f t="shared" si="2"/>
        <v>59251.5</v>
      </c>
      <c r="N57" s="69">
        <f t="shared" si="2"/>
        <v>41.25</v>
      </c>
      <c r="O57" s="74">
        <f t="shared" si="2"/>
        <v>2970</v>
      </c>
      <c r="P57" s="75">
        <f t="shared" si="2"/>
        <v>0</v>
      </c>
      <c r="Q57" s="74">
        <f t="shared" si="2"/>
        <v>0</v>
      </c>
      <c r="R57" s="74">
        <f t="shared" si="2"/>
        <v>0</v>
      </c>
      <c r="S57" s="74">
        <f t="shared" si="2"/>
        <v>27.12</v>
      </c>
      <c r="T57" s="16">
        <f t="shared" si="2"/>
        <v>128715.01050305001</v>
      </c>
    </row>
    <row r="58" spans="1:20" ht="15" hidden="1" outlineLevel="2">
      <c r="A58" s="5" t="s">
        <v>135</v>
      </c>
      <c r="B58" s="19" t="s">
        <v>136</v>
      </c>
      <c r="C58" s="6">
        <v>709000</v>
      </c>
      <c r="D58" s="5" t="s">
        <v>453</v>
      </c>
      <c r="E58" s="5" t="s">
        <v>107</v>
      </c>
      <c r="F58" s="7">
        <v>15</v>
      </c>
      <c r="G58" s="8">
        <v>90.49970100000002</v>
      </c>
      <c r="H58" s="9">
        <v>262</v>
      </c>
      <c r="I58" s="8">
        <f>H58*$H$1</f>
        <v>26.200000000000003</v>
      </c>
      <c r="J58" s="8"/>
      <c r="K58" s="15"/>
      <c r="L58" s="5"/>
      <c r="M58" s="8"/>
      <c r="N58" s="5"/>
      <c r="O58" s="8"/>
      <c r="P58" s="9"/>
      <c r="Q58" s="8"/>
      <c r="R58" s="8"/>
      <c r="S58" s="8"/>
      <c r="T58" s="16">
        <f aca="true" t="shared" si="3" ref="T58:T97">G58+I58+J58+M58+O58+Q58+R58+S58</f>
        <v>116.69970100000002</v>
      </c>
    </row>
    <row r="59" spans="1:20" ht="15" hidden="1" outlineLevel="2">
      <c r="A59" s="5" t="s">
        <v>135</v>
      </c>
      <c r="B59" s="19" t="s">
        <v>136</v>
      </c>
      <c r="C59" s="6">
        <v>709000</v>
      </c>
      <c r="D59" s="5" t="s">
        <v>453</v>
      </c>
      <c r="E59" s="5" t="s">
        <v>107</v>
      </c>
      <c r="F59" s="7" t="s">
        <v>137</v>
      </c>
      <c r="G59" s="8">
        <v>24.6998865</v>
      </c>
      <c r="H59" s="9">
        <v>7</v>
      </c>
      <c r="I59" s="8">
        <f>H59*$H$3</f>
        <v>0.42</v>
      </c>
      <c r="J59" s="8"/>
      <c r="K59" s="15"/>
      <c r="L59" s="5"/>
      <c r="M59" s="8"/>
      <c r="N59" s="5"/>
      <c r="O59" s="8"/>
      <c r="P59" s="9"/>
      <c r="Q59" s="8"/>
      <c r="R59" s="8"/>
      <c r="S59" s="8"/>
      <c r="T59" s="16">
        <f t="shared" si="3"/>
        <v>25.119886500000003</v>
      </c>
    </row>
    <row r="60" spans="1:20" ht="15" hidden="1" outlineLevel="2">
      <c r="A60" s="5" t="s">
        <v>135</v>
      </c>
      <c r="B60" s="19" t="s">
        <v>136</v>
      </c>
      <c r="C60" s="6">
        <v>709000</v>
      </c>
      <c r="D60" s="5" t="s">
        <v>453</v>
      </c>
      <c r="E60" s="5" t="s">
        <v>107</v>
      </c>
      <c r="F60" s="7" t="s">
        <v>138</v>
      </c>
      <c r="G60" s="8">
        <v>2.2956510000000003</v>
      </c>
      <c r="H60" s="9">
        <v>2</v>
      </c>
      <c r="I60" s="8">
        <f>H60*$H$3</f>
        <v>0.12</v>
      </c>
      <c r="J60" s="8"/>
      <c r="K60" s="15"/>
      <c r="L60" s="5"/>
      <c r="M60" s="8"/>
      <c r="N60" s="5"/>
      <c r="O60" s="8"/>
      <c r="P60" s="9"/>
      <c r="Q60" s="8"/>
      <c r="R60" s="8"/>
      <c r="S60" s="8"/>
      <c r="T60" s="16">
        <f t="shared" si="3"/>
        <v>2.4156510000000004</v>
      </c>
    </row>
    <row r="61" spans="1:20" ht="15" hidden="1" outlineLevel="2">
      <c r="A61" s="5" t="s">
        <v>135</v>
      </c>
      <c r="B61" s="19" t="s">
        <v>136</v>
      </c>
      <c r="C61" s="6">
        <v>709000</v>
      </c>
      <c r="D61" s="5" t="s">
        <v>453</v>
      </c>
      <c r="E61" s="5" t="s">
        <v>107</v>
      </c>
      <c r="F61" s="7" t="s">
        <v>139</v>
      </c>
      <c r="G61" s="8">
        <v>0.44659999999999994</v>
      </c>
      <c r="H61" s="9">
        <v>1</v>
      </c>
      <c r="I61" s="8">
        <f>H61*$H$3</f>
        <v>0.06</v>
      </c>
      <c r="J61" s="8"/>
      <c r="K61" s="15"/>
      <c r="L61" s="5"/>
      <c r="M61" s="8"/>
      <c r="N61" s="5"/>
      <c r="O61" s="8"/>
      <c r="P61" s="9"/>
      <c r="Q61" s="8"/>
      <c r="R61" s="8"/>
      <c r="S61" s="8"/>
      <c r="T61" s="16">
        <f t="shared" si="3"/>
        <v>0.5065999999999999</v>
      </c>
    </row>
    <row r="62" spans="1:20" ht="15" hidden="1" outlineLevel="2">
      <c r="A62" s="5" t="s">
        <v>135</v>
      </c>
      <c r="B62" s="19" t="s">
        <v>136</v>
      </c>
      <c r="C62" s="6">
        <v>709000</v>
      </c>
      <c r="D62" s="5" t="s">
        <v>453</v>
      </c>
      <c r="E62" s="5" t="s">
        <v>107</v>
      </c>
      <c r="F62" s="5" t="s">
        <v>110</v>
      </c>
      <c r="G62" s="52"/>
      <c r="H62" s="53"/>
      <c r="I62" s="52"/>
      <c r="J62" s="52">
        <v>180</v>
      </c>
      <c r="K62" s="15"/>
      <c r="L62" s="5"/>
      <c r="M62" s="52"/>
      <c r="N62" s="5"/>
      <c r="O62" s="52"/>
      <c r="P62" s="53"/>
      <c r="Q62" s="52"/>
      <c r="R62" s="52"/>
      <c r="S62" s="52"/>
      <c r="T62" s="16">
        <f t="shared" si="3"/>
        <v>180</v>
      </c>
    </row>
    <row r="63" spans="1:20" ht="15" hidden="1" outlineLevel="2">
      <c r="A63" s="5" t="s">
        <v>135</v>
      </c>
      <c r="B63" s="19" t="s">
        <v>136</v>
      </c>
      <c r="C63" s="6">
        <v>709000</v>
      </c>
      <c r="D63" s="5" t="s">
        <v>453</v>
      </c>
      <c r="E63" s="5" t="s">
        <v>36</v>
      </c>
      <c r="F63" s="5" t="s">
        <v>36</v>
      </c>
      <c r="G63" s="52"/>
      <c r="H63" s="53"/>
      <c r="I63" s="52"/>
      <c r="J63" s="52"/>
      <c r="K63" s="15"/>
      <c r="L63" s="5"/>
      <c r="M63" s="52"/>
      <c r="N63" s="15">
        <f>O63/$O$2</f>
        <v>2.75</v>
      </c>
      <c r="O63" s="52">
        <v>198</v>
      </c>
      <c r="P63" s="53"/>
      <c r="Q63" s="52"/>
      <c r="R63" s="52"/>
      <c r="S63" s="52"/>
      <c r="T63" s="16">
        <f t="shared" si="3"/>
        <v>198</v>
      </c>
    </row>
    <row r="64" spans="1:20" ht="15" hidden="1" outlineLevel="2">
      <c r="A64" s="5" t="s">
        <v>135</v>
      </c>
      <c r="B64" s="19" t="s">
        <v>136</v>
      </c>
      <c r="C64" s="6">
        <v>709000</v>
      </c>
      <c r="D64" s="5" t="s">
        <v>453</v>
      </c>
      <c r="E64" s="5" t="s">
        <v>133</v>
      </c>
      <c r="F64" s="5" t="s">
        <v>133</v>
      </c>
      <c r="G64" s="52"/>
      <c r="H64" s="53"/>
      <c r="I64" s="52"/>
      <c r="J64" s="52"/>
      <c r="K64" s="15"/>
      <c r="L64" s="5"/>
      <c r="M64" s="52"/>
      <c r="N64" s="5"/>
      <c r="O64" s="52"/>
      <c r="P64" s="53"/>
      <c r="Q64" s="52"/>
      <c r="R64" s="52"/>
      <c r="S64" s="52">
        <v>152.95</v>
      </c>
      <c r="T64" s="16">
        <f t="shared" si="3"/>
        <v>152.95</v>
      </c>
    </row>
    <row r="65" spans="1:20" ht="15" hidden="1" outlineLevel="2">
      <c r="A65" s="5" t="s">
        <v>135</v>
      </c>
      <c r="B65" s="19" t="s">
        <v>136</v>
      </c>
      <c r="C65" s="51">
        <v>709525</v>
      </c>
      <c r="D65" s="5" t="s">
        <v>272</v>
      </c>
      <c r="E65" s="5" t="s">
        <v>107</v>
      </c>
      <c r="F65" s="7">
        <v>15</v>
      </c>
      <c r="G65" s="8">
        <v>52.849396000000006</v>
      </c>
      <c r="H65" s="9">
        <v>141</v>
      </c>
      <c r="I65" s="8">
        <f>H65*$H$1</f>
        <v>14.100000000000001</v>
      </c>
      <c r="J65" s="8"/>
      <c r="K65" s="15"/>
      <c r="L65" s="5"/>
      <c r="M65" s="8"/>
      <c r="N65" s="5"/>
      <c r="O65" s="8"/>
      <c r="P65" s="9"/>
      <c r="Q65" s="8"/>
      <c r="R65" s="8"/>
      <c r="S65" s="8"/>
      <c r="T65" s="16">
        <f t="shared" si="3"/>
        <v>66.94939600000001</v>
      </c>
    </row>
    <row r="66" spans="1:20" ht="15" hidden="1" outlineLevel="2">
      <c r="A66" s="5" t="s">
        <v>135</v>
      </c>
      <c r="B66" s="19" t="s">
        <v>136</v>
      </c>
      <c r="C66" s="51">
        <v>709525</v>
      </c>
      <c r="D66" s="5" t="s">
        <v>272</v>
      </c>
      <c r="E66" s="5" t="s">
        <v>107</v>
      </c>
      <c r="F66" s="7" t="s">
        <v>137</v>
      </c>
      <c r="G66" s="8">
        <v>67.16473100000002</v>
      </c>
      <c r="H66" s="9">
        <v>25</v>
      </c>
      <c r="I66" s="8">
        <f>H66*$H$3</f>
        <v>1.5</v>
      </c>
      <c r="J66" s="8"/>
      <c r="K66" s="15"/>
      <c r="L66" s="5"/>
      <c r="M66" s="8"/>
      <c r="N66" s="5"/>
      <c r="O66" s="8"/>
      <c r="P66" s="9"/>
      <c r="Q66" s="8"/>
      <c r="R66" s="8"/>
      <c r="S66" s="8"/>
      <c r="T66" s="16">
        <f t="shared" si="3"/>
        <v>68.66473100000002</v>
      </c>
    </row>
    <row r="67" spans="1:20" ht="15" hidden="1" outlineLevel="2">
      <c r="A67" s="5" t="s">
        <v>135</v>
      </c>
      <c r="B67" s="19" t="s">
        <v>136</v>
      </c>
      <c r="C67" s="51">
        <v>709525</v>
      </c>
      <c r="D67" s="5" t="s">
        <v>272</v>
      </c>
      <c r="E67" s="5" t="s">
        <v>107</v>
      </c>
      <c r="F67" s="7" t="s">
        <v>138</v>
      </c>
      <c r="G67" s="8">
        <v>44.750025</v>
      </c>
      <c r="H67" s="9">
        <v>24</v>
      </c>
      <c r="I67" s="8">
        <f>H67*$H$3</f>
        <v>1.44</v>
      </c>
      <c r="J67" s="8"/>
      <c r="K67" s="15"/>
      <c r="L67" s="5"/>
      <c r="M67" s="8"/>
      <c r="N67" s="5"/>
      <c r="O67" s="8"/>
      <c r="P67" s="9"/>
      <c r="Q67" s="8"/>
      <c r="R67" s="8"/>
      <c r="S67" s="8"/>
      <c r="T67" s="16">
        <f t="shared" si="3"/>
        <v>46.190025</v>
      </c>
    </row>
    <row r="68" spans="1:20" ht="15" hidden="1" outlineLevel="2">
      <c r="A68" s="5" t="s">
        <v>135</v>
      </c>
      <c r="B68" s="19" t="s">
        <v>136</v>
      </c>
      <c r="C68" s="51">
        <v>709525</v>
      </c>
      <c r="D68" s="5" t="s">
        <v>272</v>
      </c>
      <c r="E68" s="5" t="s">
        <v>107</v>
      </c>
      <c r="F68" s="7" t="s">
        <v>139</v>
      </c>
      <c r="G68" s="8">
        <v>9.003049999999998</v>
      </c>
      <c r="H68" s="9">
        <v>15</v>
      </c>
      <c r="I68" s="8">
        <f>H68*$H$3</f>
        <v>0.8999999999999999</v>
      </c>
      <c r="J68" s="8"/>
      <c r="K68" s="15"/>
      <c r="L68" s="5"/>
      <c r="M68" s="8"/>
      <c r="N68" s="5"/>
      <c r="O68" s="8"/>
      <c r="P68" s="9"/>
      <c r="Q68" s="8"/>
      <c r="R68" s="8"/>
      <c r="S68" s="8"/>
      <c r="T68" s="16">
        <f t="shared" si="3"/>
        <v>9.903049999999999</v>
      </c>
    </row>
    <row r="69" spans="1:20" ht="15" hidden="1" outlineLevel="2">
      <c r="A69" s="5" t="s">
        <v>135</v>
      </c>
      <c r="B69" s="19" t="s">
        <v>136</v>
      </c>
      <c r="C69" s="51">
        <v>709525</v>
      </c>
      <c r="D69" s="5" t="s">
        <v>272</v>
      </c>
      <c r="E69" s="5" t="s">
        <v>107</v>
      </c>
      <c r="F69" s="7" t="s">
        <v>116</v>
      </c>
      <c r="G69" s="8">
        <v>3.612224</v>
      </c>
      <c r="H69" s="9">
        <v>3</v>
      </c>
      <c r="I69" s="8">
        <f>H69*$H$2</f>
        <v>1.44</v>
      </c>
      <c r="J69" s="8"/>
      <c r="K69" s="15"/>
      <c r="L69" s="5"/>
      <c r="M69" s="8"/>
      <c r="N69" s="5"/>
      <c r="O69" s="8"/>
      <c r="P69" s="9"/>
      <c r="Q69" s="8"/>
      <c r="R69" s="8"/>
      <c r="S69" s="8"/>
      <c r="T69" s="16">
        <f t="shared" si="3"/>
        <v>5.052224</v>
      </c>
    </row>
    <row r="70" spans="1:20" ht="15" hidden="1" outlineLevel="2">
      <c r="A70" s="5" t="s">
        <v>135</v>
      </c>
      <c r="B70" s="19" t="s">
        <v>136</v>
      </c>
      <c r="C70" s="51">
        <v>709525</v>
      </c>
      <c r="D70" s="5" t="s">
        <v>272</v>
      </c>
      <c r="E70" s="5" t="s">
        <v>107</v>
      </c>
      <c r="F70" s="5" t="s">
        <v>110</v>
      </c>
      <c r="G70" s="52"/>
      <c r="H70" s="53"/>
      <c r="I70" s="52"/>
      <c r="J70" s="52">
        <v>180</v>
      </c>
      <c r="K70" s="15"/>
      <c r="L70" s="5"/>
      <c r="M70" s="52"/>
      <c r="N70" s="5"/>
      <c r="O70" s="52"/>
      <c r="P70" s="53"/>
      <c r="Q70" s="52"/>
      <c r="R70" s="52"/>
      <c r="S70" s="52"/>
      <c r="T70" s="16">
        <f t="shared" si="3"/>
        <v>180</v>
      </c>
    </row>
    <row r="71" spans="1:20" ht="15" hidden="1" outlineLevel="2">
      <c r="A71" s="5" t="s">
        <v>135</v>
      </c>
      <c r="B71" s="19" t="s">
        <v>136</v>
      </c>
      <c r="C71" s="51">
        <v>709525</v>
      </c>
      <c r="D71" s="5" t="s">
        <v>272</v>
      </c>
      <c r="E71" s="5" t="s">
        <v>133</v>
      </c>
      <c r="F71" s="5" t="s">
        <v>133</v>
      </c>
      <c r="G71" s="52"/>
      <c r="H71" s="53"/>
      <c r="I71" s="52"/>
      <c r="J71" s="52"/>
      <c r="K71" s="15"/>
      <c r="L71" s="5"/>
      <c r="M71" s="52"/>
      <c r="N71" s="5"/>
      <c r="O71" s="52"/>
      <c r="P71" s="53"/>
      <c r="Q71" s="52"/>
      <c r="R71" s="52"/>
      <c r="S71" s="52">
        <v>12.45</v>
      </c>
      <c r="T71" s="16">
        <f t="shared" si="3"/>
        <v>12.45</v>
      </c>
    </row>
    <row r="72" spans="1:20" ht="15" hidden="1" outlineLevel="2">
      <c r="A72" s="12" t="s">
        <v>135</v>
      </c>
      <c r="B72" s="20" t="s">
        <v>136</v>
      </c>
      <c r="C72" s="12">
        <v>709604</v>
      </c>
      <c r="D72" s="12" t="s">
        <v>4</v>
      </c>
      <c r="E72" s="12" t="s">
        <v>111</v>
      </c>
      <c r="F72" s="12" t="s">
        <v>111</v>
      </c>
      <c r="G72" s="54"/>
      <c r="H72" s="55"/>
      <c r="I72" s="54"/>
      <c r="J72" s="54"/>
      <c r="K72" s="14">
        <v>2</v>
      </c>
      <c r="L72" s="13">
        <v>0.2</v>
      </c>
      <c r="M72" s="54">
        <f>K72*L72*$M$2</f>
        <v>1254</v>
      </c>
      <c r="N72" s="56"/>
      <c r="O72" s="54"/>
      <c r="P72" s="55"/>
      <c r="Q72" s="54"/>
      <c r="R72" s="54"/>
      <c r="S72" s="54"/>
      <c r="T72" s="16">
        <f t="shared" si="3"/>
        <v>1254</v>
      </c>
    </row>
    <row r="73" spans="1:20" ht="15" hidden="1" outlineLevel="2">
      <c r="A73" s="5" t="s">
        <v>135</v>
      </c>
      <c r="B73" s="19" t="s">
        <v>136</v>
      </c>
      <c r="C73" s="6">
        <v>709607</v>
      </c>
      <c r="D73" s="5" t="s">
        <v>779</v>
      </c>
      <c r="E73" s="5" t="s">
        <v>36</v>
      </c>
      <c r="F73" s="5" t="s">
        <v>36</v>
      </c>
      <c r="G73" s="52"/>
      <c r="H73" s="53"/>
      <c r="I73" s="52"/>
      <c r="J73" s="52"/>
      <c r="K73" s="15"/>
      <c r="L73" s="5"/>
      <c r="M73" s="52"/>
      <c r="N73" s="15">
        <f>O73/$O$2</f>
        <v>0.75</v>
      </c>
      <c r="O73" s="52">
        <v>54</v>
      </c>
      <c r="P73" s="53"/>
      <c r="Q73" s="52"/>
      <c r="R73" s="52"/>
      <c r="S73" s="52"/>
      <c r="T73" s="16">
        <f t="shared" si="3"/>
        <v>54</v>
      </c>
    </row>
    <row r="74" spans="1:20" ht="15" hidden="1" outlineLevel="2">
      <c r="A74" s="5" t="s">
        <v>135</v>
      </c>
      <c r="B74" s="19" t="s">
        <v>136</v>
      </c>
      <c r="C74" s="6">
        <v>709617</v>
      </c>
      <c r="D74" s="5" t="s">
        <v>779</v>
      </c>
      <c r="E74" s="5" t="s">
        <v>36</v>
      </c>
      <c r="F74" s="5" t="s">
        <v>36</v>
      </c>
      <c r="G74" s="52"/>
      <c r="H74" s="53"/>
      <c r="I74" s="52"/>
      <c r="J74" s="52"/>
      <c r="K74" s="15"/>
      <c r="L74" s="5"/>
      <c r="M74" s="52"/>
      <c r="N74" s="15">
        <f>O74/$O$2</f>
        <v>25</v>
      </c>
      <c r="O74" s="52">
        <v>1800</v>
      </c>
      <c r="P74" s="53"/>
      <c r="Q74" s="52"/>
      <c r="R74" s="52"/>
      <c r="S74" s="52"/>
      <c r="T74" s="16">
        <f t="shared" si="3"/>
        <v>1800</v>
      </c>
    </row>
    <row r="75" spans="1:20" ht="15" hidden="1" outlineLevel="2">
      <c r="A75" s="5" t="s">
        <v>135</v>
      </c>
      <c r="B75" s="19" t="s">
        <v>240</v>
      </c>
      <c r="C75" s="6">
        <v>902000</v>
      </c>
      <c r="D75" s="5" t="s">
        <v>452</v>
      </c>
      <c r="E75" s="5" t="s">
        <v>107</v>
      </c>
      <c r="F75" s="7" t="s">
        <v>137</v>
      </c>
      <c r="G75" s="8">
        <v>73.903874</v>
      </c>
      <c r="H75" s="9">
        <v>43</v>
      </c>
      <c r="I75" s="8">
        <f>H75*$H$3</f>
        <v>2.58</v>
      </c>
      <c r="J75" s="8"/>
      <c r="K75" s="15"/>
      <c r="L75" s="5"/>
      <c r="M75" s="8"/>
      <c r="N75" s="5"/>
      <c r="O75" s="8"/>
      <c r="P75" s="9"/>
      <c r="Q75" s="8"/>
      <c r="R75" s="8"/>
      <c r="S75" s="8"/>
      <c r="T75" s="16">
        <f t="shared" si="3"/>
        <v>76.483874</v>
      </c>
    </row>
    <row r="76" spans="1:20" ht="15" hidden="1" outlineLevel="2">
      <c r="A76" s="5" t="s">
        <v>135</v>
      </c>
      <c r="B76" s="19" t="s">
        <v>240</v>
      </c>
      <c r="C76" s="6">
        <v>902000</v>
      </c>
      <c r="D76" s="5" t="s">
        <v>452</v>
      </c>
      <c r="E76" s="5" t="s">
        <v>107</v>
      </c>
      <c r="F76" s="7" t="s">
        <v>138</v>
      </c>
      <c r="G76" s="8">
        <v>21.075492</v>
      </c>
      <c r="H76" s="9">
        <v>18</v>
      </c>
      <c r="I76" s="8">
        <f>H76*$H$3</f>
        <v>1.08</v>
      </c>
      <c r="J76" s="8"/>
      <c r="K76" s="15"/>
      <c r="L76" s="5"/>
      <c r="M76" s="8"/>
      <c r="N76" s="5"/>
      <c r="O76" s="8"/>
      <c r="P76" s="9"/>
      <c r="Q76" s="8"/>
      <c r="R76" s="8"/>
      <c r="S76" s="8"/>
      <c r="T76" s="16">
        <f t="shared" si="3"/>
        <v>22.155492000000002</v>
      </c>
    </row>
    <row r="77" spans="1:20" ht="15" hidden="1" outlineLevel="2">
      <c r="A77" s="5" t="s">
        <v>135</v>
      </c>
      <c r="B77" s="19" t="s">
        <v>240</v>
      </c>
      <c r="C77" s="6">
        <v>902000</v>
      </c>
      <c r="D77" s="5" t="s">
        <v>452</v>
      </c>
      <c r="E77" s="5" t="s">
        <v>107</v>
      </c>
      <c r="F77" s="7" t="s">
        <v>139</v>
      </c>
      <c r="G77" s="8">
        <v>4.7501999999999995</v>
      </c>
      <c r="H77" s="9">
        <v>9</v>
      </c>
      <c r="I77" s="8">
        <f>H77*$H$3</f>
        <v>0.54</v>
      </c>
      <c r="J77" s="8"/>
      <c r="K77" s="15"/>
      <c r="L77" s="5"/>
      <c r="M77" s="8"/>
      <c r="N77" s="5"/>
      <c r="O77" s="8"/>
      <c r="P77" s="9"/>
      <c r="Q77" s="8"/>
      <c r="R77" s="8"/>
      <c r="S77" s="8"/>
      <c r="T77" s="16">
        <f t="shared" si="3"/>
        <v>5.2902</v>
      </c>
    </row>
    <row r="78" spans="1:20" ht="15" hidden="1" outlineLevel="2">
      <c r="A78" s="5" t="s">
        <v>135</v>
      </c>
      <c r="B78" s="19" t="s">
        <v>240</v>
      </c>
      <c r="C78" s="6">
        <v>902000</v>
      </c>
      <c r="D78" s="5" t="s">
        <v>452</v>
      </c>
      <c r="E78" s="5" t="s">
        <v>107</v>
      </c>
      <c r="F78" s="7" t="s">
        <v>116</v>
      </c>
      <c r="G78" s="8">
        <v>13.076866600000004</v>
      </c>
      <c r="H78" s="9">
        <v>17</v>
      </c>
      <c r="I78" s="8">
        <f>H78*$H$2</f>
        <v>8.16</v>
      </c>
      <c r="J78" s="8"/>
      <c r="K78" s="15"/>
      <c r="L78" s="5"/>
      <c r="M78" s="8"/>
      <c r="N78" s="5"/>
      <c r="O78" s="8"/>
      <c r="P78" s="9"/>
      <c r="Q78" s="8"/>
      <c r="R78" s="8"/>
      <c r="S78" s="8"/>
      <c r="T78" s="16">
        <f t="shared" si="3"/>
        <v>21.236866600000006</v>
      </c>
    </row>
    <row r="79" spans="1:20" ht="15" hidden="1" outlineLevel="2">
      <c r="A79" s="5" t="s">
        <v>135</v>
      </c>
      <c r="B79" s="19" t="s">
        <v>240</v>
      </c>
      <c r="C79" s="6">
        <v>902000</v>
      </c>
      <c r="D79" s="5" t="s">
        <v>452</v>
      </c>
      <c r="E79" s="5" t="s">
        <v>107</v>
      </c>
      <c r="F79" s="7" t="s">
        <v>258</v>
      </c>
      <c r="G79" s="10">
        <v>5.399915999999999</v>
      </c>
      <c r="H79" s="11">
        <v>3</v>
      </c>
      <c r="I79" s="10">
        <f>H79*$H$3</f>
        <v>0.18</v>
      </c>
      <c r="J79" s="8"/>
      <c r="K79" s="15"/>
      <c r="L79" s="5"/>
      <c r="M79" s="10"/>
      <c r="N79" s="5"/>
      <c r="O79" s="10"/>
      <c r="P79" s="11"/>
      <c r="Q79" s="10"/>
      <c r="R79" s="10"/>
      <c r="S79" s="10"/>
      <c r="T79" s="16">
        <f t="shared" si="3"/>
        <v>5.579915999999999</v>
      </c>
    </row>
    <row r="80" spans="1:20" ht="15" hidden="1" outlineLevel="2">
      <c r="A80" s="5" t="s">
        <v>135</v>
      </c>
      <c r="B80" s="19" t="s">
        <v>240</v>
      </c>
      <c r="C80" s="6">
        <v>902000</v>
      </c>
      <c r="D80" s="5" t="s">
        <v>452</v>
      </c>
      <c r="E80" s="5" t="s">
        <v>107</v>
      </c>
      <c r="F80" s="5" t="s">
        <v>110</v>
      </c>
      <c r="G80" s="52"/>
      <c r="H80" s="53"/>
      <c r="I80" s="52"/>
      <c r="J80" s="52">
        <v>180</v>
      </c>
      <c r="K80" s="15"/>
      <c r="L80" s="5"/>
      <c r="M80" s="52"/>
      <c r="N80" s="5"/>
      <c r="O80" s="52"/>
      <c r="P80" s="53"/>
      <c r="Q80" s="52"/>
      <c r="R80" s="52"/>
      <c r="S80" s="52"/>
      <c r="T80" s="16">
        <f t="shared" si="3"/>
        <v>180</v>
      </c>
    </row>
    <row r="81" spans="1:20" ht="15" hidden="1" outlineLevel="2">
      <c r="A81" s="5" t="s">
        <v>135</v>
      </c>
      <c r="B81" s="19" t="s">
        <v>240</v>
      </c>
      <c r="C81" s="6">
        <v>902000</v>
      </c>
      <c r="D81" s="5" t="s">
        <v>452</v>
      </c>
      <c r="E81" s="5" t="s">
        <v>36</v>
      </c>
      <c r="F81" s="5" t="s">
        <v>36</v>
      </c>
      <c r="G81" s="52"/>
      <c r="H81" s="53"/>
      <c r="I81" s="52"/>
      <c r="J81" s="52"/>
      <c r="K81" s="15"/>
      <c r="L81" s="5"/>
      <c r="M81" s="52"/>
      <c r="N81" s="15">
        <f>O81/$O$2</f>
        <v>142.5</v>
      </c>
      <c r="O81" s="52">
        <v>10260</v>
      </c>
      <c r="P81" s="53"/>
      <c r="Q81" s="52"/>
      <c r="R81" s="52"/>
      <c r="S81" s="52"/>
      <c r="T81" s="16">
        <f t="shared" si="3"/>
        <v>10260</v>
      </c>
    </row>
    <row r="82" spans="1:20" ht="15" hidden="1" outlineLevel="2">
      <c r="A82" s="5" t="s">
        <v>135</v>
      </c>
      <c r="B82" s="19" t="s">
        <v>240</v>
      </c>
      <c r="C82" s="6">
        <v>902500</v>
      </c>
      <c r="D82" s="5" t="s">
        <v>777</v>
      </c>
      <c r="E82" s="5" t="s">
        <v>36</v>
      </c>
      <c r="F82" s="5" t="s">
        <v>36</v>
      </c>
      <c r="G82" s="52"/>
      <c r="H82" s="53"/>
      <c r="I82" s="52"/>
      <c r="J82" s="52"/>
      <c r="K82" s="15"/>
      <c r="L82" s="5"/>
      <c r="M82" s="52"/>
      <c r="N82" s="15">
        <f>O82/$O$2</f>
        <v>1</v>
      </c>
      <c r="O82" s="52">
        <v>72</v>
      </c>
      <c r="P82" s="53"/>
      <c r="Q82" s="52"/>
      <c r="R82" s="52"/>
      <c r="S82" s="52"/>
      <c r="T82" s="16">
        <f t="shared" si="3"/>
        <v>72</v>
      </c>
    </row>
    <row r="83" spans="1:20" ht="15" hidden="1" outlineLevel="2">
      <c r="A83" s="5" t="s">
        <v>135</v>
      </c>
      <c r="B83" s="19" t="s">
        <v>231</v>
      </c>
      <c r="C83" s="6">
        <v>904100</v>
      </c>
      <c r="D83" s="5" t="s">
        <v>392</v>
      </c>
      <c r="E83" s="5" t="s">
        <v>107</v>
      </c>
      <c r="F83" s="7">
        <v>15</v>
      </c>
      <c r="G83" s="8">
        <v>98.10696700000013</v>
      </c>
      <c r="H83" s="9">
        <v>277</v>
      </c>
      <c r="I83" s="8">
        <f>H83*$H$1</f>
        <v>27.700000000000003</v>
      </c>
      <c r="J83" s="8"/>
      <c r="K83" s="15"/>
      <c r="L83" s="5"/>
      <c r="M83" s="8"/>
      <c r="N83" s="5"/>
      <c r="O83" s="8"/>
      <c r="P83" s="9"/>
      <c r="Q83" s="8"/>
      <c r="R83" s="8"/>
      <c r="S83" s="8"/>
      <c r="T83" s="16">
        <f t="shared" si="3"/>
        <v>125.80696700000013</v>
      </c>
    </row>
    <row r="84" spans="1:20" ht="15" hidden="1" outlineLevel="2">
      <c r="A84" s="5" t="s">
        <v>135</v>
      </c>
      <c r="B84" s="19" t="s">
        <v>231</v>
      </c>
      <c r="C84" s="6">
        <v>904100</v>
      </c>
      <c r="D84" s="5" t="s">
        <v>392</v>
      </c>
      <c r="E84" s="5" t="s">
        <v>107</v>
      </c>
      <c r="F84" s="7" t="s">
        <v>137</v>
      </c>
      <c r="G84" s="8">
        <v>4.266063</v>
      </c>
      <c r="H84" s="9">
        <v>2</v>
      </c>
      <c r="I84" s="8">
        <f>H84*$H$3</f>
        <v>0.12</v>
      </c>
      <c r="J84" s="8"/>
      <c r="K84" s="15"/>
      <c r="L84" s="5"/>
      <c r="M84" s="8"/>
      <c r="N84" s="5"/>
      <c r="O84" s="8"/>
      <c r="P84" s="9"/>
      <c r="Q84" s="8"/>
      <c r="R84" s="8"/>
      <c r="S84" s="8"/>
      <c r="T84" s="16">
        <f t="shared" si="3"/>
        <v>4.386063</v>
      </c>
    </row>
    <row r="85" spans="1:20" ht="15" hidden="1" outlineLevel="2">
      <c r="A85" s="5" t="s">
        <v>135</v>
      </c>
      <c r="B85" s="19" t="s">
        <v>231</v>
      </c>
      <c r="C85" s="6">
        <v>904100</v>
      </c>
      <c r="D85" s="5" t="s">
        <v>392</v>
      </c>
      <c r="E85" s="5" t="s">
        <v>107</v>
      </c>
      <c r="F85" s="7" t="s">
        <v>138</v>
      </c>
      <c r="G85" s="8">
        <v>26.182557000000003</v>
      </c>
      <c r="H85" s="9">
        <v>18</v>
      </c>
      <c r="I85" s="8">
        <f>H85*$H$3</f>
        <v>1.08</v>
      </c>
      <c r="J85" s="8"/>
      <c r="K85" s="15"/>
      <c r="L85" s="5"/>
      <c r="M85" s="8"/>
      <c r="N85" s="5"/>
      <c r="O85" s="8"/>
      <c r="P85" s="9"/>
      <c r="Q85" s="8"/>
      <c r="R85" s="8"/>
      <c r="S85" s="8"/>
      <c r="T85" s="16">
        <f t="shared" si="3"/>
        <v>27.262557</v>
      </c>
    </row>
    <row r="86" spans="1:20" ht="15" hidden="1" outlineLevel="2">
      <c r="A86" s="5" t="s">
        <v>135</v>
      </c>
      <c r="B86" s="19" t="s">
        <v>231</v>
      </c>
      <c r="C86" s="6">
        <v>904100</v>
      </c>
      <c r="D86" s="5" t="s">
        <v>392</v>
      </c>
      <c r="E86" s="5" t="s">
        <v>107</v>
      </c>
      <c r="F86" s="7" t="s">
        <v>139</v>
      </c>
      <c r="G86" s="8">
        <v>4.09045</v>
      </c>
      <c r="H86" s="9">
        <v>8</v>
      </c>
      <c r="I86" s="8">
        <f>H86*$H$3</f>
        <v>0.48</v>
      </c>
      <c r="J86" s="8"/>
      <c r="K86" s="15"/>
      <c r="L86" s="5"/>
      <c r="M86" s="8"/>
      <c r="N86" s="5"/>
      <c r="O86" s="8"/>
      <c r="P86" s="9"/>
      <c r="Q86" s="8"/>
      <c r="R86" s="8"/>
      <c r="S86" s="8"/>
      <c r="T86" s="16">
        <f t="shared" si="3"/>
        <v>4.570449999999999</v>
      </c>
    </row>
    <row r="87" spans="1:20" ht="15" hidden="1" outlineLevel="2">
      <c r="A87" s="5" t="s">
        <v>135</v>
      </c>
      <c r="B87" s="19" t="s">
        <v>231</v>
      </c>
      <c r="C87" s="6">
        <v>904100</v>
      </c>
      <c r="D87" s="5" t="s">
        <v>392</v>
      </c>
      <c r="E87" s="5" t="s">
        <v>107</v>
      </c>
      <c r="F87" s="7" t="s">
        <v>116</v>
      </c>
      <c r="G87" s="8">
        <v>21.9278416</v>
      </c>
      <c r="H87" s="9">
        <v>27</v>
      </c>
      <c r="I87" s="8">
        <f>H87*$H$2</f>
        <v>12.959999999999999</v>
      </c>
      <c r="J87" s="8"/>
      <c r="K87" s="15"/>
      <c r="L87" s="5"/>
      <c r="M87" s="8"/>
      <c r="N87" s="5"/>
      <c r="O87" s="8"/>
      <c r="P87" s="9"/>
      <c r="Q87" s="8"/>
      <c r="R87" s="8"/>
      <c r="S87" s="8"/>
      <c r="T87" s="16">
        <f t="shared" si="3"/>
        <v>34.8878416</v>
      </c>
    </row>
    <row r="88" spans="1:20" ht="15" hidden="1" outlineLevel="2">
      <c r="A88" s="5" t="s">
        <v>135</v>
      </c>
      <c r="B88" s="19" t="s">
        <v>231</v>
      </c>
      <c r="C88" s="6">
        <v>904100</v>
      </c>
      <c r="D88" s="5" t="s">
        <v>392</v>
      </c>
      <c r="E88" s="5" t="s">
        <v>107</v>
      </c>
      <c r="F88" s="5" t="s">
        <v>110</v>
      </c>
      <c r="G88" s="52"/>
      <c r="H88" s="53"/>
      <c r="I88" s="52"/>
      <c r="J88" s="52">
        <v>180</v>
      </c>
      <c r="K88" s="15"/>
      <c r="L88" s="5"/>
      <c r="M88" s="52"/>
      <c r="N88" s="5"/>
      <c r="O88" s="52"/>
      <c r="P88" s="53"/>
      <c r="Q88" s="52"/>
      <c r="R88" s="52"/>
      <c r="S88" s="52"/>
      <c r="T88" s="16">
        <f t="shared" si="3"/>
        <v>180</v>
      </c>
    </row>
    <row r="89" spans="1:20" ht="15" hidden="1" outlineLevel="2">
      <c r="A89" s="5" t="s">
        <v>135</v>
      </c>
      <c r="B89" s="19" t="s">
        <v>231</v>
      </c>
      <c r="C89" s="6">
        <v>904100</v>
      </c>
      <c r="D89" s="5" t="s">
        <v>392</v>
      </c>
      <c r="E89" s="5" t="s">
        <v>36</v>
      </c>
      <c r="F89" s="5" t="s">
        <v>36</v>
      </c>
      <c r="G89" s="52"/>
      <c r="H89" s="53"/>
      <c r="I89" s="52"/>
      <c r="J89" s="52"/>
      <c r="K89" s="15"/>
      <c r="L89" s="5"/>
      <c r="M89" s="52"/>
      <c r="N89" s="15">
        <f>O89/$O$2</f>
        <v>0.75</v>
      </c>
      <c r="O89" s="52">
        <v>54</v>
      </c>
      <c r="P89" s="53"/>
      <c r="Q89" s="52"/>
      <c r="R89" s="52"/>
      <c r="S89" s="52"/>
      <c r="T89" s="16">
        <f t="shared" si="3"/>
        <v>54</v>
      </c>
    </row>
    <row r="90" spans="1:20" ht="15" hidden="1" outlineLevel="2">
      <c r="A90" s="12" t="s">
        <v>135</v>
      </c>
      <c r="B90" s="20" t="s">
        <v>231</v>
      </c>
      <c r="C90" s="12">
        <v>904100</v>
      </c>
      <c r="D90" s="12" t="s">
        <v>392</v>
      </c>
      <c r="E90" s="12" t="s">
        <v>111</v>
      </c>
      <c r="F90" s="12" t="s">
        <v>111</v>
      </c>
      <c r="G90" s="54"/>
      <c r="H90" s="55"/>
      <c r="I90" s="54"/>
      <c r="J90" s="54"/>
      <c r="K90" s="14">
        <v>4</v>
      </c>
      <c r="L90" s="13">
        <v>0.18</v>
      </c>
      <c r="M90" s="54">
        <f>K90*L90*$M$2</f>
        <v>2257.2</v>
      </c>
      <c r="N90" s="56"/>
      <c r="O90" s="54"/>
      <c r="P90" s="55"/>
      <c r="Q90" s="54"/>
      <c r="R90" s="54"/>
      <c r="S90" s="54"/>
      <c r="T90" s="16">
        <f t="shared" si="3"/>
        <v>2257.2</v>
      </c>
    </row>
    <row r="91" spans="1:20" ht="15" hidden="1" outlineLevel="2">
      <c r="A91" s="5" t="s">
        <v>135</v>
      </c>
      <c r="B91" s="19" t="s">
        <v>231</v>
      </c>
      <c r="C91" s="6">
        <v>904100</v>
      </c>
      <c r="D91" s="5" t="s">
        <v>392</v>
      </c>
      <c r="E91" s="5" t="s">
        <v>133</v>
      </c>
      <c r="F91" s="5" t="s">
        <v>133</v>
      </c>
      <c r="G91" s="52"/>
      <c r="H91" s="53"/>
      <c r="I91" s="52"/>
      <c r="J91" s="52"/>
      <c r="K91" s="15"/>
      <c r="L91" s="5"/>
      <c r="M91" s="52"/>
      <c r="N91" s="5"/>
      <c r="O91" s="52"/>
      <c r="P91" s="53"/>
      <c r="Q91" s="52"/>
      <c r="R91" s="52"/>
      <c r="S91" s="52">
        <v>300.15</v>
      </c>
      <c r="T91" s="16">
        <f t="shared" si="3"/>
        <v>300.15</v>
      </c>
    </row>
    <row r="92" spans="1:20" ht="15" hidden="1" outlineLevel="2">
      <c r="A92" s="12" t="s">
        <v>135</v>
      </c>
      <c r="B92" s="20" t="s">
        <v>231</v>
      </c>
      <c r="C92" s="12">
        <v>904100</v>
      </c>
      <c r="D92" s="12" t="s">
        <v>17</v>
      </c>
      <c r="E92" s="12" t="s">
        <v>111</v>
      </c>
      <c r="F92" s="12" t="s">
        <v>111</v>
      </c>
      <c r="G92" s="54"/>
      <c r="H92" s="55"/>
      <c r="I92" s="54"/>
      <c r="J92" s="54"/>
      <c r="K92" s="14">
        <v>1</v>
      </c>
      <c r="L92" s="13">
        <v>1</v>
      </c>
      <c r="M92" s="54">
        <f>K92*L92*$M$2</f>
        <v>3135</v>
      </c>
      <c r="N92" s="56"/>
      <c r="O92" s="54"/>
      <c r="P92" s="55"/>
      <c r="Q92" s="54"/>
      <c r="R92" s="54"/>
      <c r="S92" s="54"/>
      <c r="T92" s="16">
        <f t="shared" si="3"/>
        <v>3135</v>
      </c>
    </row>
    <row r="93" spans="1:20" ht="15" hidden="1" outlineLevel="2">
      <c r="A93" s="12" t="s">
        <v>135</v>
      </c>
      <c r="B93" s="20" t="s">
        <v>231</v>
      </c>
      <c r="C93" s="12">
        <v>904200</v>
      </c>
      <c r="D93" s="12" t="s">
        <v>19</v>
      </c>
      <c r="E93" s="12" t="s">
        <v>111</v>
      </c>
      <c r="F93" s="12" t="s">
        <v>111</v>
      </c>
      <c r="G93" s="54"/>
      <c r="H93" s="55"/>
      <c r="I93" s="54"/>
      <c r="J93" s="54"/>
      <c r="K93" s="14">
        <v>4</v>
      </c>
      <c r="L93" s="13">
        <v>0.01</v>
      </c>
      <c r="M93" s="54">
        <f>K93*L93*$M$2</f>
        <v>125.4</v>
      </c>
      <c r="N93" s="56"/>
      <c r="O93" s="54"/>
      <c r="P93" s="55"/>
      <c r="Q93" s="54"/>
      <c r="R93" s="54"/>
      <c r="S93" s="54"/>
      <c r="T93" s="16">
        <f t="shared" si="3"/>
        <v>125.4</v>
      </c>
    </row>
    <row r="94" spans="1:20" ht="15" hidden="1" outlineLevel="2">
      <c r="A94" s="5" t="s">
        <v>135</v>
      </c>
      <c r="B94" s="19" t="s">
        <v>231</v>
      </c>
      <c r="C94" s="6">
        <v>904200</v>
      </c>
      <c r="D94" s="5" t="s">
        <v>19</v>
      </c>
      <c r="E94" s="5" t="s">
        <v>133</v>
      </c>
      <c r="F94" s="5" t="s">
        <v>133</v>
      </c>
      <c r="G94" s="52"/>
      <c r="H94" s="53"/>
      <c r="I94" s="52"/>
      <c r="J94" s="52"/>
      <c r="K94" s="15"/>
      <c r="L94" s="5"/>
      <c r="M94" s="52"/>
      <c r="N94" s="5"/>
      <c r="O94" s="52"/>
      <c r="P94" s="53"/>
      <c r="Q94" s="52"/>
      <c r="R94" s="52"/>
      <c r="S94" s="52">
        <v>55.34</v>
      </c>
      <c r="T94" s="16">
        <f t="shared" si="3"/>
        <v>55.34</v>
      </c>
    </row>
    <row r="95" spans="1:20" ht="15" hidden="1" outlineLevel="2">
      <c r="A95" s="12" t="s">
        <v>135</v>
      </c>
      <c r="B95" s="20" t="s">
        <v>240</v>
      </c>
      <c r="C95" s="12" t="s">
        <v>498</v>
      </c>
      <c r="D95" s="12" t="s">
        <v>400</v>
      </c>
      <c r="E95" s="12" t="s">
        <v>111</v>
      </c>
      <c r="F95" s="12" t="s">
        <v>111</v>
      </c>
      <c r="G95" s="54"/>
      <c r="H95" s="55"/>
      <c r="I95" s="54"/>
      <c r="J95" s="54"/>
      <c r="K95" s="14">
        <v>2</v>
      </c>
      <c r="L95" s="13">
        <v>1</v>
      </c>
      <c r="M95" s="54">
        <f>K95*L95*$M$2</f>
        <v>6270</v>
      </c>
      <c r="N95" s="56"/>
      <c r="O95" s="54"/>
      <c r="P95" s="55"/>
      <c r="Q95" s="54"/>
      <c r="R95" s="54"/>
      <c r="S95" s="54"/>
      <c r="T95" s="16">
        <f t="shared" si="3"/>
        <v>6270</v>
      </c>
    </row>
    <row r="96" spans="1:20" ht="15" hidden="1" outlineLevel="2">
      <c r="A96" s="5" t="s">
        <v>135</v>
      </c>
      <c r="B96" s="19" t="s">
        <v>240</v>
      </c>
      <c r="C96" s="6" t="s">
        <v>241</v>
      </c>
      <c r="D96" s="5" t="s">
        <v>400</v>
      </c>
      <c r="E96" s="5" t="s">
        <v>107</v>
      </c>
      <c r="F96" s="7" t="s">
        <v>138</v>
      </c>
      <c r="G96" s="8">
        <v>2.952996</v>
      </c>
      <c r="H96" s="9">
        <v>1</v>
      </c>
      <c r="I96" s="8">
        <f>H96*$H$3</f>
        <v>0.06</v>
      </c>
      <c r="J96" s="8"/>
      <c r="K96" s="15"/>
      <c r="L96" s="5"/>
      <c r="M96" s="8"/>
      <c r="N96" s="5"/>
      <c r="O96" s="8"/>
      <c r="P96" s="9"/>
      <c r="Q96" s="8"/>
      <c r="R96" s="8"/>
      <c r="S96" s="8"/>
      <c r="T96" s="16">
        <f t="shared" si="3"/>
        <v>3.0129960000000002</v>
      </c>
    </row>
    <row r="97" spans="1:20" ht="15" hidden="1" outlineLevel="2">
      <c r="A97" s="5" t="s">
        <v>135</v>
      </c>
      <c r="B97" s="19" t="s">
        <v>240</v>
      </c>
      <c r="C97" s="6" t="s">
        <v>241</v>
      </c>
      <c r="D97" s="5" t="s">
        <v>400</v>
      </c>
      <c r="E97" s="5" t="s">
        <v>107</v>
      </c>
      <c r="F97" s="5" t="s">
        <v>110</v>
      </c>
      <c r="G97" s="52"/>
      <c r="H97" s="53"/>
      <c r="I97" s="52"/>
      <c r="J97" s="52">
        <v>15</v>
      </c>
      <c r="K97" s="15"/>
      <c r="L97" s="5"/>
      <c r="M97" s="52"/>
      <c r="N97" s="5"/>
      <c r="O97" s="52"/>
      <c r="P97" s="53"/>
      <c r="Q97" s="52"/>
      <c r="R97" s="52"/>
      <c r="S97" s="52"/>
      <c r="T97" s="16">
        <f t="shared" si="3"/>
        <v>15</v>
      </c>
    </row>
    <row r="98" spans="1:20" s="72" customFormat="1" ht="15.75" outlineLevel="1" collapsed="1">
      <c r="A98" s="70" t="s">
        <v>761</v>
      </c>
      <c r="B98" s="70"/>
      <c r="C98" s="73"/>
      <c r="D98" s="69"/>
      <c r="E98" s="69"/>
      <c r="F98" s="69"/>
      <c r="G98" s="74">
        <f aca="true" t="shared" si="4" ref="G98:T98">SUBTOTAL(9,G58:G97)</f>
        <v>571.0544877000002</v>
      </c>
      <c r="H98" s="75">
        <f t="shared" si="4"/>
        <v>903</v>
      </c>
      <c r="I98" s="74">
        <f t="shared" si="4"/>
        <v>101.11999999999999</v>
      </c>
      <c r="J98" s="74">
        <f t="shared" si="4"/>
        <v>735</v>
      </c>
      <c r="K98" s="71">
        <f t="shared" si="4"/>
        <v>13</v>
      </c>
      <c r="L98" s="69">
        <f t="shared" si="4"/>
        <v>2.3899999999999997</v>
      </c>
      <c r="M98" s="74">
        <f t="shared" si="4"/>
        <v>13041.599999999999</v>
      </c>
      <c r="N98" s="69">
        <f t="shared" si="4"/>
        <v>172.75</v>
      </c>
      <c r="O98" s="74">
        <f t="shared" si="4"/>
        <v>12438</v>
      </c>
      <c r="P98" s="75">
        <f t="shared" si="4"/>
        <v>0</v>
      </c>
      <c r="Q98" s="74">
        <f t="shared" si="4"/>
        <v>0</v>
      </c>
      <c r="R98" s="74">
        <f t="shared" si="4"/>
        <v>0</v>
      </c>
      <c r="S98" s="74">
        <f t="shared" si="4"/>
        <v>520.89</v>
      </c>
      <c r="T98" s="16">
        <f t="shared" si="4"/>
        <v>27407.664487700004</v>
      </c>
    </row>
    <row r="99" spans="1:20" ht="15" hidden="1" outlineLevel="2">
      <c r="A99" s="5" t="s">
        <v>147</v>
      </c>
      <c r="B99" s="19" t="s">
        <v>192</v>
      </c>
      <c r="C99" s="6" t="s">
        <v>485</v>
      </c>
      <c r="D99" s="5" t="s">
        <v>317</v>
      </c>
      <c r="E99" s="5" t="s">
        <v>107</v>
      </c>
      <c r="F99" s="7" t="s">
        <v>860</v>
      </c>
      <c r="G99" s="8">
        <v>111.64</v>
      </c>
      <c r="H99" s="9"/>
      <c r="I99" s="8"/>
      <c r="J99" s="8"/>
      <c r="K99" s="15"/>
      <c r="L99" s="5"/>
      <c r="M99" s="8"/>
      <c r="N99" s="5"/>
      <c r="O99" s="8"/>
      <c r="P99" s="9"/>
      <c r="Q99" s="8"/>
      <c r="R99" s="8"/>
      <c r="S99" s="8"/>
      <c r="T99" s="16">
        <f aca="true" t="shared" si="5" ref="T99:T130">G99+I99+J99+M99+O99+Q99+R99+S99</f>
        <v>111.64</v>
      </c>
    </row>
    <row r="100" spans="1:20" ht="15" hidden="1" outlineLevel="2">
      <c r="A100" s="5" t="s">
        <v>147</v>
      </c>
      <c r="B100" s="19" t="s">
        <v>192</v>
      </c>
      <c r="C100" s="6" t="s">
        <v>485</v>
      </c>
      <c r="D100" s="5" t="s">
        <v>317</v>
      </c>
      <c r="E100" s="5" t="s">
        <v>36</v>
      </c>
      <c r="F100" s="5" t="s">
        <v>36</v>
      </c>
      <c r="G100" s="52"/>
      <c r="H100" s="53"/>
      <c r="I100" s="52"/>
      <c r="J100" s="52"/>
      <c r="K100" s="15"/>
      <c r="L100" s="5"/>
      <c r="M100" s="52"/>
      <c r="N100" s="15">
        <f>O100/$O$2</f>
        <v>3.25</v>
      </c>
      <c r="O100" s="52">
        <v>234</v>
      </c>
      <c r="P100" s="53"/>
      <c r="Q100" s="52"/>
      <c r="R100" s="52"/>
      <c r="S100" s="52"/>
      <c r="T100" s="16">
        <f t="shared" si="5"/>
        <v>234</v>
      </c>
    </row>
    <row r="101" spans="1:20" ht="15" hidden="1" outlineLevel="2">
      <c r="A101" s="12" t="s">
        <v>147</v>
      </c>
      <c r="B101" s="19" t="s">
        <v>192</v>
      </c>
      <c r="C101" s="12" t="s">
        <v>485</v>
      </c>
      <c r="D101" s="12" t="s">
        <v>317</v>
      </c>
      <c r="E101" s="12" t="s">
        <v>111</v>
      </c>
      <c r="F101" s="12" t="s">
        <v>111</v>
      </c>
      <c r="G101" s="54"/>
      <c r="H101" s="55"/>
      <c r="I101" s="54"/>
      <c r="J101" s="54"/>
      <c r="K101" s="14">
        <v>2</v>
      </c>
      <c r="L101" s="13">
        <v>0.25</v>
      </c>
      <c r="M101" s="54">
        <f>K101*L101*$M$2</f>
        <v>1567.5</v>
      </c>
      <c r="N101" s="56"/>
      <c r="O101" s="54"/>
      <c r="P101" s="55"/>
      <c r="Q101" s="54"/>
      <c r="R101" s="54"/>
      <c r="S101" s="54"/>
      <c r="T101" s="16">
        <f t="shared" si="5"/>
        <v>1567.5</v>
      </c>
    </row>
    <row r="102" spans="1:20" ht="15" hidden="1" outlineLevel="2">
      <c r="A102" s="5" t="s">
        <v>147</v>
      </c>
      <c r="B102" s="19" t="s">
        <v>192</v>
      </c>
      <c r="C102" s="6" t="s">
        <v>193</v>
      </c>
      <c r="D102" s="5" t="s">
        <v>317</v>
      </c>
      <c r="E102" s="5" t="s">
        <v>107</v>
      </c>
      <c r="F102" s="7">
        <v>15</v>
      </c>
      <c r="G102" s="8">
        <v>820.9464999999994</v>
      </c>
      <c r="H102" s="9">
        <v>2317</v>
      </c>
      <c r="I102" s="8">
        <f>H102*$H$1</f>
        <v>231.70000000000002</v>
      </c>
      <c r="J102" s="8"/>
      <c r="K102" s="15"/>
      <c r="L102" s="5"/>
      <c r="M102" s="8"/>
      <c r="N102" s="5"/>
      <c r="O102" s="8"/>
      <c r="P102" s="9"/>
      <c r="Q102" s="8"/>
      <c r="R102" s="8"/>
      <c r="S102" s="8"/>
      <c r="T102" s="16">
        <f t="shared" si="5"/>
        <v>1052.6464999999994</v>
      </c>
    </row>
    <row r="103" spans="1:20" ht="15" hidden="1" outlineLevel="2">
      <c r="A103" s="5" t="s">
        <v>147</v>
      </c>
      <c r="B103" s="19" t="s">
        <v>192</v>
      </c>
      <c r="C103" s="6" t="s">
        <v>193</v>
      </c>
      <c r="D103" s="5" t="s">
        <v>317</v>
      </c>
      <c r="E103" s="5" t="s">
        <v>107</v>
      </c>
      <c r="F103" s="7" t="s">
        <v>137</v>
      </c>
      <c r="G103" s="8">
        <v>533.0826985000006</v>
      </c>
      <c r="H103" s="9">
        <v>134</v>
      </c>
      <c r="I103" s="8">
        <f>H103*$H$3</f>
        <v>8.04</v>
      </c>
      <c r="J103" s="8"/>
      <c r="K103" s="15"/>
      <c r="L103" s="5"/>
      <c r="M103" s="8"/>
      <c r="N103" s="5"/>
      <c r="O103" s="8"/>
      <c r="P103" s="9"/>
      <c r="Q103" s="8"/>
      <c r="R103" s="8"/>
      <c r="S103" s="8"/>
      <c r="T103" s="16">
        <f t="shared" si="5"/>
        <v>541.1226985000005</v>
      </c>
    </row>
    <row r="104" spans="1:20" ht="15" hidden="1" outlineLevel="2">
      <c r="A104" s="5" t="s">
        <v>147</v>
      </c>
      <c r="B104" s="19" t="s">
        <v>192</v>
      </c>
      <c r="C104" s="6" t="s">
        <v>193</v>
      </c>
      <c r="D104" s="5" t="s">
        <v>317</v>
      </c>
      <c r="E104" s="5" t="s">
        <v>107</v>
      </c>
      <c r="F104" s="7" t="s">
        <v>138</v>
      </c>
      <c r="G104" s="8">
        <v>874.8452909999995</v>
      </c>
      <c r="H104" s="9">
        <v>473</v>
      </c>
      <c r="I104" s="8">
        <f>H104*$H$3</f>
        <v>28.38</v>
      </c>
      <c r="J104" s="8"/>
      <c r="K104" s="15"/>
      <c r="L104" s="5"/>
      <c r="M104" s="8"/>
      <c r="N104" s="5"/>
      <c r="O104" s="8"/>
      <c r="P104" s="9"/>
      <c r="Q104" s="8"/>
      <c r="R104" s="8"/>
      <c r="S104" s="8"/>
      <c r="T104" s="16">
        <f t="shared" si="5"/>
        <v>903.2252909999995</v>
      </c>
    </row>
    <row r="105" spans="1:20" ht="15" hidden="1" outlineLevel="2">
      <c r="A105" s="5" t="s">
        <v>147</v>
      </c>
      <c r="B105" s="19" t="s">
        <v>192</v>
      </c>
      <c r="C105" s="6" t="s">
        <v>193</v>
      </c>
      <c r="D105" s="5" t="s">
        <v>317</v>
      </c>
      <c r="E105" s="5" t="s">
        <v>107</v>
      </c>
      <c r="F105" s="7" t="s">
        <v>139</v>
      </c>
      <c r="G105" s="8">
        <v>155.72129999999999</v>
      </c>
      <c r="H105" s="9">
        <v>287</v>
      </c>
      <c r="I105" s="8">
        <f>H105*$H$3</f>
        <v>17.22</v>
      </c>
      <c r="J105" s="8"/>
      <c r="K105" s="15"/>
      <c r="L105" s="5"/>
      <c r="M105" s="8"/>
      <c r="N105" s="5"/>
      <c r="O105" s="8"/>
      <c r="P105" s="9"/>
      <c r="Q105" s="8"/>
      <c r="R105" s="8"/>
      <c r="S105" s="8"/>
      <c r="T105" s="16">
        <f t="shared" si="5"/>
        <v>172.94129999999998</v>
      </c>
    </row>
    <row r="106" spans="1:20" ht="15" hidden="1" outlineLevel="2">
      <c r="A106" s="5" t="s">
        <v>147</v>
      </c>
      <c r="B106" s="19" t="s">
        <v>192</v>
      </c>
      <c r="C106" s="6" t="s">
        <v>193</v>
      </c>
      <c r="D106" s="5" t="s">
        <v>317</v>
      </c>
      <c r="E106" s="5" t="s">
        <v>107</v>
      </c>
      <c r="F106" s="7" t="s">
        <v>116</v>
      </c>
      <c r="G106" s="8">
        <v>558.2107258</v>
      </c>
      <c r="H106" s="9">
        <v>505</v>
      </c>
      <c r="I106" s="8">
        <f>H106*$H$2</f>
        <v>242.39999999999998</v>
      </c>
      <c r="J106" s="8"/>
      <c r="K106" s="15"/>
      <c r="L106" s="5"/>
      <c r="M106" s="8"/>
      <c r="N106" s="5"/>
      <c r="O106" s="8"/>
      <c r="P106" s="9"/>
      <c r="Q106" s="8"/>
      <c r="R106" s="8"/>
      <c r="S106" s="8"/>
      <c r="T106" s="16">
        <f t="shared" si="5"/>
        <v>800.6107258</v>
      </c>
    </row>
    <row r="107" spans="1:20" ht="15" hidden="1" outlineLevel="2">
      <c r="A107" s="5" t="s">
        <v>147</v>
      </c>
      <c r="B107" s="19" t="s">
        <v>192</v>
      </c>
      <c r="C107" s="6" t="s">
        <v>193</v>
      </c>
      <c r="D107" s="5" t="s">
        <v>317</v>
      </c>
      <c r="E107" s="5" t="s">
        <v>107</v>
      </c>
      <c r="F107" s="7" t="s">
        <v>171</v>
      </c>
      <c r="G107" s="8">
        <v>4.941464</v>
      </c>
      <c r="H107" s="9">
        <v>2</v>
      </c>
      <c r="I107" s="8">
        <f>H107*$H$3</f>
        <v>0.12</v>
      </c>
      <c r="J107" s="8"/>
      <c r="K107" s="15"/>
      <c r="L107" s="5"/>
      <c r="M107" s="8"/>
      <c r="N107" s="5"/>
      <c r="O107" s="8"/>
      <c r="P107" s="9"/>
      <c r="Q107" s="8"/>
      <c r="R107" s="8"/>
      <c r="S107" s="8"/>
      <c r="T107" s="16">
        <f t="shared" si="5"/>
        <v>5.061464</v>
      </c>
    </row>
    <row r="108" spans="1:20" ht="15" hidden="1" outlineLevel="2">
      <c r="A108" s="5" t="s">
        <v>147</v>
      </c>
      <c r="B108" s="19" t="s">
        <v>192</v>
      </c>
      <c r="C108" s="6" t="s">
        <v>193</v>
      </c>
      <c r="D108" s="5" t="s">
        <v>317</v>
      </c>
      <c r="E108" s="5" t="s">
        <v>107</v>
      </c>
      <c r="F108" s="5" t="s">
        <v>110</v>
      </c>
      <c r="G108" s="52"/>
      <c r="H108" s="53"/>
      <c r="I108" s="52"/>
      <c r="J108" s="52">
        <v>180</v>
      </c>
      <c r="K108" s="15"/>
      <c r="L108" s="5"/>
      <c r="M108" s="52"/>
      <c r="N108" s="5"/>
      <c r="O108" s="52"/>
      <c r="P108" s="53"/>
      <c r="Q108" s="52"/>
      <c r="R108" s="52"/>
      <c r="S108" s="52"/>
      <c r="T108" s="16">
        <f t="shared" si="5"/>
        <v>180</v>
      </c>
    </row>
    <row r="109" spans="1:20" ht="15" hidden="1" outlineLevel="2">
      <c r="A109" s="5" t="s">
        <v>147</v>
      </c>
      <c r="B109" s="19" t="s">
        <v>192</v>
      </c>
      <c r="C109" s="6" t="s">
        <v>193</v>
      </c>
      <c r="D109" s="5" t="s">
        <v>317</v>
      </c>
      <c r="E109" s="5" t="s">
        <v>107</v>
      </c>
      <c r="F109" s="7" t="s">
        <v>157</v>
      </c>
      <c r="G109" s="8">
        <v>2.86</v>
      </c>
      <c r="H109" s="9">
        <v>1</v>
      </c>
      <c r="I109" s="8">
        <v>0.06</v>
      </c>
      <c r="J109" s="8"/>
      <c r="K109" s="15"/>
      <c r="L109" s="5"/>
      <c r="M109" s="8"/>
      <c r="N109" s="5"/>
      <c r="O109" s="8"/>
      <c r="P109" s="9"/>
      <c r="Q109" s="8"/>
      <c r="R109" s="8"/>
      <c r="S109" s="8"/>
      <c r="T109" s="16">
        <f t="shared" si="5"/>
        <v>2.92</v>
      </c>
    </row>
    <row r="110" spans="1:20" ht="15" hidden="1" outlineLevel="2">
      <c r="A110" s="5" t="s">
        <v>147</v>
      </c>
      <c r="B110" s="19" t="s">
        <v>192</v>
      </c>
      <c r="C110" s="6" t="s">
        <v>193</v>
      </c>
      <c r="D110" s="5" t="s">
        <v>317</v>
      </c>
      <c r="E110" s="5" t="s">
        <v>133</v>
      </c>
      <c r="F110" s="5" t="s">
        <v>133</v>
      </c>
      <c r="G110" s="52"/>
      <c r="H110" s="53"/>
      <c r="I110" s="52"/>
      <c r="J110" s="52"/>
      <c r="K110" s="15"/>
      <c r="L110" s="5"/>
      <c r="M110" s="52"/>
      <c r="N110" s="5"/>
      <c r="O110" s="52"/>
      <c r="P110" s="53"/>
      <c r="Q110" s="52"/>
      <c r="R110" s="52"/>
      <c r="S110" s="52">
        <v>5.29</v>
      </c>
      <c r="T110" s="16">
        <f t="shared" si="5"/>
        <v>5.29</v>
      </c>
    </row>
    <row r="111" spans="1:20" ht="15" hidden="1" outlineLevel="2">
      <c r="A111" s="5" t="s">
        <v>147</v>
      </c>
      <c r="B111" s="19" t="s">
        <v>192</v>
      </c>
      <c r="C111" s="6" t="s">
        <v>193</v>
      </c>
      <c r="D111" s="5" t="s">
        <v>317</v>
      </c>
      <c r="E111" s="5" t="s">
        <v>44</v>
      </c>
      <c r="F111" s="5" t="s">
        <v>44</v>
      </c>
      <c r="G111" s="52"/>
      <c r="H111" s="53"/>
      <c r="I111" s="52"/>
      <c r="J111" s="52"/>
      <c r="K111" s="15"/>
      <c r="L111" s="5"/>
      <c r="M111" s="52"/>
      <c r="N111" s="5"/>
      <c r="O111" s="52"/>
      <c r="P111" s="53">
        <f>R111/$R$2</f>
        <v>500</v>
      </c>
      <c r="Q111" s="52">
        <v>2325.82</v>
      </c>
      <c r="R111" s="52">
        <v>5</v>
      </c>
      <c r="S111" s="52"/>
      <c r="T111" s="16">
        <f t="shared" si="5"/>
        <v>2330.82</v>
      </c>
    </row>
    <row r="112" spans="1:20" ht="15" hidden="1" outlineLevel="2">
      <c r="A112" s="5" t="s">
        <v>147</v>
      </c>
      <c r="B112" s="19" t="s">
        <v>203</v>
      </c>
      <c r="C112" s="6" t="s">
        <v>491</v>
      </c>
      <c r="D112" s="5" t="s">
        <v>324</v>
      </c>
      <c r="E112" s="5" t="s">
        <v>36</v>
      </c>
      <c r="F112" s="5" t="s">
        <v>36</v>
      </c>
      <c r="G112" s="52"/>
      <c r="H112" s="53"/>
      <c r="I112" s="52"/>
      <c r="J112" s="52"/>
      <c r="K112" s="15"/>
      <c r="L112" s="5"/>
      <c r="M112" s="52"/>
      <c r="N112" s="15">
        <f>O112/$O$2</f>
        <v>1.75</v>
      </c>
      <c r="O112" s="52">
        <v>126</v>
      </c>
      <c r="P112" s="53"/>
      <c r="Q112" s="52"/>
      <c r="R112" s="52"/>
      <c r="S112" s="52"/>
      <c r="T112" s="16">
        <f t="shared" si="5"/>
        <v>126</v>
      </c>
    </row>
    <row r="113" spans="1:20" ht="15" hidden="1" outlineLevel="2">
      <c r="A113" s="12" t="s">
        <v>147</v>
      </c>
      <c r="B113" s="19" t="s">
        <v>203</v>
      </c>
      <c r="C113" s="12" t="s">
        <v>491</v>
      </c>
      <c r="D113" s="12" t="s">
        <v>324</v>
      </c>
      <c r="E113" s="12" t="s">
        <v>111</v>
      </c>
      <c r="F113" s="12" t="s">
        <v>111</v>
      </c>
      <c r="G113" s="54"/>
      <c r="H113" s="55"/>
      <c r="I113" s="54"/>
      <c r="J113" s="54"/>
      <c r="K113" s="14">
        <v>0.1</v>
      </c>
      <c r="L113" s="13">
        <v>0.33</v>
      </c>
      <c r="M113" s="54">
        <f>K113*L113*$M$2</f>
        <v>103.455</v>
      </c>
      <c r="N113" s="56"/>
      <c r="O113" s="54"/>
      <c r="P113" s="55"/>
      <c r="Q113" s="54"/>
      <c r="R113" s="54"/>
      <c r="S113" s="54"/>
      <c r="T113" s="16">
        <f t="shared" si="5"/>
        <v>103.455</v>
      </c>
    </row>
    <row r="114" spans="1:20" ht="15" hidden="1" outlineLevel="2">
      <c r="A114" s="5" t="s">
        <v>147</v>
      </c>
      <c r="B114" s="19" t="s">
        <v>203</v>
      </c>
      <c r="C114" s="6" t="s">
        <v>204</v>
      </c>
      <c r="D114" s="5" t="s">
        <v>324</v>
      </c>
      <c r="E114" s="5" t="s">
        <v>107</v>
      </c>
      <c r="F114" s="7">
        <v>15</v>
      </c>
      <c r="G114" s="8">
        <v>3302.9688690000053</v>
      </c>
      <c r="H114" s="9">
        <v>9496</v>
      </c>
      <c r="I114" s="8">
        <f>H114*$H$1</f>
        <v>949.6</v>
      </c>
      <c r="J114" s="8"/>
      <c r="K114" s="15"/>
      <c r="L114" s="5"/>
      <c r="M114" s="8"/>
      <c r="N114" s="5"/>
      <c r="O114" s="8"/>
      <c r="P114" s="9"/>
      <c r="Q114" s="8"/>
      <c r="R114" s="8"/>
      <c r="S114" s="8"/>
      <c r="T114" s="16">
        <f t="shared" si="5"/>
        <v>4252.568869000005</v>
      </c>
    </row>
    <row r="115" spans="1:20" ht="15" hidden="1" outlineLevel="2">
      <c r="A115" s="5" t="s">
        <v>147</v>
      </c>
      <c r="B115" s="19" t="s">
        <v>203</v>
      </c>
      <c r="C115" s="6" t="s">
        <v>204</v>
      </c>
      <c r="D115" s="5" t="s">
        <v>324</v>
      </c>
      <c r="E115" s="5" t="s">
        <v>107</v>
      </c>
      <c r="F115" s="7" t="s">
        <v>137</v>
      </c>
      <c r="G115" s="8">
        <v>22.669900000000002</v>
      </c>
      <c r="H115" s="9">
        <v>7</v>
      </c>
      <c r="I115" s="8">
        <f>H115*$H$3</f>
        <v>0.42</v>
      </c>
      <c r="J115" s="8"/>
      <c r="K115" s="15"/>
      <c r="L115" s="5"/>
      <c r="M115" s="8"/>
      <c r="N115" s="5"/>
      <c r="O115" s="8"/>
      <c r="P115" s="9"/>
      <c r="Q115" s="8"/>
      <c r="R115" s="8"/>
      <c r="S115" s="8"/>
      <c r="T115" s="16">
        <f t="shared" si="5"/>
        <v>23.089900000000004</v>
      </c>
    </row>
    <row r="116" spans="1:20" ht="15" hidden="1" outlineLevel="2">
      <c r="A116" s="5" t="s">
        <v>147</v>
      </c>
      <c r="B116" s="19" t="s">
        <v>203</v>
      </c>
      <c r="C116" s="6" t="s">
        <v>204</v>
      </c>
      <c r="D116" s="5" t="s">
        <v>324</v>
      </c>
      <c r="E116" s="5" t="s">
        <v>107</v>
      </c>
      <c r="F116" s="7" t="s">
        <v>138</v>
      </c>
      <c r="G116" s="8">
        <v>899.399655</v>
      </c>
      <c r="H116" s="9">
        <v>692</v>
      </c>
      <c r="I116" s="8">
        <f>H116*$H$3</f>
        <v>41.519999999999996</v>
      </c>
      <c r="J116" s="8"/>
      <c r="K116" s="15"/>
      <c r="L116" s="5"/>
      <c r="M116" s="8"/>
      <c r="N116" s="5"/>
      <c r="O116" s="8"/>
      <c r="P116" s="9"/>
      <c r="Q116" s="8"/>
      <c r="R116" s="8"/>
      <c r="S116" s="8"/>
      <c r="T116" s="16">
        <f t="shared" si="5"/>
        <v>940.919655</v>
      </c>
    </row>
    <row r="117" spans="1:20" ht="15" hidden="1" outlineLevel="2">
      <c r="A117" s="5" t="s">
        <v>147</v>
      </c>
      <c r="B117" s="19" t="s">
        <v>203</v>
      </c>
      <c r="C117" s="6" t="s">
        <v>204</v>
      </c>
      <c r="D117" s="5" t="s">
        <v>324</v>
      </c>
      <c r="E117" s="5" t="s">
        <v>107</v>
      </c>
      <c r="F117" s="7" t="s">
        <v>139</v>
      </c>
      <c r="G117" s="8">
        <v>623.5754</v>
      </c>
      <c r="H117" s="9">
        <v>832</v>
      </c>
      <c r="I117" s="8">
        <f>H117*$H$3</f>
        <v>49.92</v>
      </c>
      <c r="J117" s="8"/>
      <c r="K117" s="15"/>
      <c r="L117" s="5"/>
      <c r="M117" s="8"/>
      <c r="N117" s="5"/>
      <c r="O117" s="8"/>
      <c r="P117" s="9"/>
      <c r="Q117" s="8"/>
      <c r="R117" s="8"/>
      <c r="S117" s="8"/>
      <c r="T117" s="16">
        <f t="shared" si="5"/>
        <v>673.4953999999999</v>
      </c>
    </row>
    <row r="118" spans="1:20" ht="15" hidden="1" outlineLevel="2">
      <c r="A118" s="5" t="s">
        <v>147</v>
      </c>
      <c r="B118" s="19" t="s">
        <v>203</v>
      </c>
      <c r="C118" s="6" t="s">
        <v>204</v>
      </c>
      <c r="D118" s="5" t="s">
        <v>324</v>
      </c>
      <c r="E118" s="5" t="s">
        <v>107</v>
      </c>
      <c r="F118" s="7" t="s">
        <v>116</v>
      </c>
      <c r="G118" s="8">
        <v>1100.7667706000002</v>
      </c>
      <c r="H118" s="9">
        <v>1544</v>
      </c>
      <c r="I118" s="8">
        <f>H118*$H$2</f>
        <v>741.12</v>
      </c>
      <c r="J118" s="8"/>
      <c r="K118" s="15"/>
      <c r="L118" s="5"/>
      <c r="M118" s="8"/>
      <c r="N118" s="5"/>
      <c r="O118" s="8"/>
      <c r="P118" s="9"/>
      <c r="Q118" s="8"/>
      <c r="R118" s="8"/>
      <c r="S118" s="8"/>
      <c r="T118" s="16">
        <f t="shared" si="5"/>
        <v>1841.8867706</v>
      </c>
    </row>
    <row r="119" spans="1:20" ht="15" hidden="1" outlineLevel="2">
      <c r="A119" s="5" t="s">
        <v>147</v>
      </c>
      <c r="B119" s="19" t="s">
        <v>203</v>
      </c>
      <c r="C119" s="6" t="s">
        <v>204</v>
      </c>
      <c r="D119" s="5" t="s">
        <v>324</v>
      </c>
      <c r="E119" s="5" t="s">
        <v>107</v>
      </c>
      <c r="F119" s="5" t="s">
        <v>110</v>
      </c>
      <c r="G119" s="52"/>
      <c r="H119" s="53"/>
      <c r="I119" s="52"/>
      <c r="J119" s="52">
        <v>180</v>
      </c>
      <c r="K119" s="15"/>
      <c r="L119" s="5"/>
      <c r="M119" s="52"/>
      <c r="N119" s="5"/>
      <c r="O119" s="52"/>
      <c r="P119" s="53"/>
      <c r="Q119" s="52"/>
      <c r="R119" s="52"/>
      <c r="S119" s="52"/>
      <c r="T119" s="16">
        <f t="shared" si="5"/>
        <v>180</v>
      </c>
    </row>
    <row r="120" spans="1:20" ht="15" hidden="1" outlineLevel="2">
      <c r="A120" s="5" t="s">
        <v>147</v>
      </c>
      <c r="B120" s="19" t="s">
        <v>203</v>
      </c>
      <c r="C120" s="6" t="s">
        <v>204</v>
      </c>
      <c r="D120" s="5" t="s">
        <v>324</v>
      </c>
      <c r="E120" s="5" t="s">
        <v>107</v>
      </c>
      <c r="F120" s="7" t="s">
        <v>157</v>
      </c>
      <c r="G120" s="8">
        <v>10.25</v>
      </c>
      <c r="H120" s="9">
        <v>14</v>
      </c>
      <c r="I120" s="8">
        <v>0.84</v>
      </c>
      <c r="J120" s="8"/>
      <c r="K120" s="15"/>
      <c r="L120" s="5"/>
      <c r="M120" s="8"/>
      <c r="N120" s="5"/>
      <c r="O120" s="8"/>
      <c r="P120" s="9"/>
      <c r="Q120" s="8"/>
      <c r="R120" s="8"/>
      <c r="S120" s="8"/>
      <c r="T120" s="16">
        <f t="shared" si="5"/>
        <v>11.09</v>
      </c>
    </row>
    <row r="121" spans="1:20" ht="15" hidden="1" outlineLevel="2">
      <c r="A121" s="5" t="s">
        <v>147</v>
      </c>
      <c r="B121" s="19" t="s">
        <v>203</v>
      </c>
      <c r="C121" s="6" t="s">
        <v>204</v>
      </c>
      <c r="D121" s="5" t="s">
        <v>324</v>
      </c>
      <c r="E121" s="5" t="s">
        <v>107</v>
      </c>
      <c r="F121" s="7" t="s">
        <v>858</v>
      </c>
      <c r="G121" s="8">
        <v>155.48</v>
      </c>
      <c r="H121" s="9"/>
      <c r="I121" s="8"/>
      <c r="J121" s="8"/>
      <c r="K121" s="15"/>
      <c r="L121" s="5"/>
      <c r="M121" s="8"/>
      <c r="N121" s="5"/>
      <c r="O121" s="8"/>
      <c r="P121" s="9"/>
      <c r="Q121" s="8"/>
      <c r="R121" s="8"/>
      <c r="S121" s="8"/>
      <c r="T121" s="16">
        <f t="shared" si="5"/>
        <v>155.48</v>
      </c>
    </row>
    <row r="122" spans="1:20" ht="15" hidden="1" outlineLevel="2">
      <c r="A122" s="5" t="s">
        <v>147</v>
      </c>
      <c r="B122" s="19" t="s">
        <v>194</v>
      </c>
      <c r="C122" s="6" t="s">
        <v>486</v>
      </c>
      <c r="D122" s="5" t="s">
        <v>318</v>
      </c>
      <c r="E122" s="5" t="s">
        <v>36</v>
      </c>
      <c r="F122" s="5" t="s">
        <v>36</v>
      </c>
      <c r="G122" s="52"/>
      <c r="H122" s="53"/>
      <c r="I122" s="52"/>
      <c r="J122" s="52"/>
      <c r="K122" s="15"/>
      <c r="L122" s="5"/>
      <c r="M122" s="52"/>
      <c r="N122" s="15">
        <f>O122/$O$2</f>
        <v>0.25</v>
      </c>
      <c r="O122" s="52">
        <v>18</v>
      </c>
      <c r="P122" s="53"/>
      <c r="Q122" s="52"/>
      <c r="R122" s="52"/>
      <c r="S122" s="52"/>
      <c r="T122" s="16">
        <f t="shared" si="5"/>
        <v>18</v>
      </c>
    </row>
    <row r="123" spans="1:20" ht="15" hidden="1" outlineLevel="2">
      <c r="A123" s="12" t="s">
        <v>147</v>
      </c>
      <c r="B123" s="19" t="s">
        <v>194</v>
      </c>
      <c r="C123" s="12" t="s">
        <v>486</v>
      </c>
      <c r="D123" s="12" t="s">
        <v>318</v>
      </c>
      <c r="E123" s="12" t="s">
        <v>111</v>
      </c>
      <c r="F123" s="12" t="s">
        <v>111</v>
      </c>
      <c r="G123" s="54"/>
      <c r="H123" s="55"/>
      <c r="I123" s="54"/>
      <c r="J123" s="54"/>
      <c r="K123" s="14">
        <v>1</v>
      </c>
      <c r="L123" s="13">
        <v>0.5</v>
      </c>
      <c r="M123" s="54">
        <f>K123*L123*$M$2</f>
        <v>1567.5</v>
      </c>
      <c r="N123" s="56"/>
      <c r="O123" s="54"/>
      <c r="P123" s="55"/>
      <c r="Q123" s="54"/>
      <c r="R123" s="54"/>
      <c r="S123" s="54"/>
      <c r="T123" s="16">
        <f t="shared" si="5"/>
        <v>1567.5</v>
      </c>
    </row>
    <row r="124" spans="1:20" ht="15" hidden="1" outlineLevel="2">
      <c r="A124" s="5" t="s">
        <v>147</v>
      </c>
      <c r="B124" s="19" t="s">
        <v>194</v>
      </c>
      <c r="C124" s="6" t="s">
        <v>195</v>
      </c>
      <c r="D124" s="5" t="s">
        <v>318</v>
      </c>
      <c r="E124" s="5" t="s">
        <v>107</v>
      </c>
      <c r="F124" s="7">
        <v>15</v>
      </c>
      <c r="G124" s="8">
        <v>146.93655600000002</v>
      </c>
      <c r="H124" s="9">
        <v>411</v>
      </c>
      <c r="I124" s="8">
        <f>H124*$H$1</f>
        <v>41.1</v>
      </c>
      <c r="J124" s="8"/>
      <c r="K124" s="15"/>
      <c r="L124" s="5"/>
      <c r="M124" s="8"/>
      <c r="N124" s="5"/>
      <c r="O124" s="8"/>
      <c r="P124" s="9"/>
      <c r="Q124" s="8"/>
      <c r="R124" s="8"/>
      <c r="S124" s="8"/>
      <c r="T124" s="16">
        <f t="shared" si="5"/>
        <v>188.03655600000002</v>
      </c>
    </row>
    <row r="125" spans="1:20" ht="15" hidden="1" outlineLevel="2">
      <c r="A125" s="5" t="s">
        <v>147</v>
      </c>
      <c r="B125" s="19" t="s">
        <v>194</v>
      </c>
      <c r="C125" s="6" t="s">
        <v>195</v>
      </c>
      <c r="D125" s="5" t="s">
        <v>318</v>
      </c>
      <c r="E125" s="5" t="s">
        <v>107</v>
      </c>
      <c r="F125" s="7" t="s">
        <v>137</v>
      </c>
      <c r="G125" s="8">
        <v>4.94616</v>
      </c>
      <c r="H125" s="9">
        <v>1</v>
      </c>
      <c r="I125" s="8">
        <f>H125*$H$3</f>
        <v>0.06</v>
      </c>
      <c r="J125" s="8"/>
      <c r="K125" s="15"/>
      <c r="L125" s="5"/>
      <c r="M125" s="8"/>
      <c r="N125" s="5"/>
      <c r="O125" s="8"/>
      <c r="P125" s="9"/>
      <c r="Q125" s="8"/>
      <c r="R125" s="8"/>
      <c r="S125" s="8"/>
      <c r="T125" s="16">
        <f t="shared" si="5"/>
        <v>5.0061599999999995</v>
      </c>
    </row>
    <row r="126" spans="1:20" ht="15" hidden="1" outlineLevel="2">
      <c r="A126" s="5" t="s">
        <v>147</v>
      </c>
      <c r="B126" s="19" t="s">
        <v>194</v>
      </c>
      <c r="C126" s="6" t="s">
        <v>195</v>
      </c>
      <c r="D126" s="5" t="s">
        <v>318</v>
      </c>
      <c r="E126" s="5" t="s">
        <v>107</v>
      </c>
      <c r="F126" s="7" t="s">
        <v>138</v>
      </c>
      <c r="G126" s="8">
        <v>1.405707</v>
      </c>
      <c r="H126" s="9">
        <v>1</v>
      </c>
      <c r="I126" s="8">
        <f>H126*$H$3</f>
        <v>0.06</v>
      </c>
      <c r="J126" s="8"/>
      <c r="K126" s="15"/>
      <c r="L126" s="5"/>
      <c r="M126" s="8"/>
      <c r="N126" s="5"/>
      <c r="O126" s="8"/>
      <c r="P126" s="9"/>
      <c r="Q126" s="8"/>
      <c r="R126" s="8"/>
      <c r="S126" s="8"/>
      <c r="T126" s="16">
        <f t="shared" si="5"/>
        <v>1.465707</v>
      </c>
    </row>
    <row r="127" spans="1:20" ht="15" hidden="1" outlineLevel="2">
      <c r="A127" s="5" t="s">
        <v>147</v>
      </c>
      <c r="B127" s="19" t="s">
        <v>194</v>
      </c>
      <c r="C127" s="6" t="s">
        <v>195</v>
      </c>
      <c r="D127" s="5" t="s">
        <v>318</v>
      </c>
      <c r="E127" s="5" t="s">
        <v>107</v>
      </c>
      <c r="F127" s="7" t="s">
        <v>139</v>
      </c>
      <c r="G127" s="8">
        <v>41.77739999999999</v>
      </c>
      <c r="H127" s="9">
        <v>30</v>
      </c>
      <c r="I127" s="8">
        <f>H127*$H$3</f>
        <v>1.7999999999999998</v>
      </c>
      <c r="J127" s="8"/>
      <c r="K127" s="15"/>
      <c r="L127" s="5"/>
      <c r="M127" s="8"/>
      <c r="N127" s="5"/>
      <c r="O127" s="8"/>
      <c r="P127" s="9"/>
      <c r="Q127" s="8"/>
      <c r="R127" s="8"/>
      <c r="S127" s="8"/>
      <c r="T127" s="16">
        <f t="shared" si="5"/>
        <v>43.57739999999999</v>
      </c>
    </row>
    <row r="128" spans="1:20" ht="15" hidden="1" outlineLevel="2">
      <c r="A128" s="5" t="s">
        <v>147</v>
      </c>
      <c r="B128" s="19" t="s">
        <v>194</v>
      </c>
      <c r="C128" s="6" t="s">
        <v>195</v>
      </c>
      <c r="D128" s="5" t="s">
        <v>318</v>
      </c>
      <c r="E128" s="5" t="s">
        <v>107</v>
      </c>
      <c r="F128" s="7" t="s">
        <v>116</v>
      </c>
      <c r="G128" s="8">
        <v>8.394316</v>
      </c>
      <c r="H128" s="9">
        <v>9</v>
      </c>
      <c r="I128" s="8">
        <f>H128*$H$2</f>
        <v>4.32</v>
      </c>
      <c r="J128" s="8"/>
      <c r="K128" s="15"/>
      <c r="L128" s="5"/>
      <c r="M128" s="8"/>
      <c r="N128" s="5"/>
      <c r="O128" s="8"/>
      <c r="P128" s="9"/>
      <c r="Q128" s="8"/>
      <c r="R128" s="8"/>
      <c r="S128" s="8"/>
      <c r="T128" s="16">
        <f t="shared" si="5"/>
        <v>12.714316</v>
      </c>
    </row>
    <row r="129" spans="1:20" ht="15" hidden="1" outlineLevel="2">
      <c r="A129" s="5" t="s">
        <v>147</v>
      </c>
      <c r="B129" s="19" t="s">
        <v>194</v>
      </c>
      <c r="C129" s="6" t="s">
        <v>195</v>
      </c>
      <c r="D129" s="5" t="s">
        <v>318</v>
      </c>
      <c r="E129" s="5" t="s">
        <v>107</v>
      </c>
      <c r="F129" s="5" t="s">
        <v>110</v>
      </c>
      <c r="G129" s="52"/>
      <c r="H129" s="53"/>
      <c r="I129" s="52"/>
      <c r="J129" s="52">
        <v>180</v>
      </c>
      <c r="K129" s="15"/>
      <c r="L129" s="5"/>
      <c r="M129" s="52"/>
      <c r="N129" s="5"/>
      <c r="O129" s="52"/>
      <c r="P129" s="53"/>
      <c r="Q129" s="52"/>
      <c r="R129" s="52"/>
      <c r="S129" s="52"/>
      <c r="T129" s="16">
        <f t="shared" si="5"/>
        <v>180</v>
      </c>
    </row>
    <row r="130" spans="1:20" ht="15" hidden="1" outlineLevel="2">
      <c r="A130" s="5" t="s">
        <v>147</v>
      </c>
      <c r="B130" s="19" t="s">
        <v>196</v>
      </c>
      <c r="C130" s="6" t="s">
        <v>500</v>
      </c>
      <c r="D130" s="5" t="s">
        <v>426</v>
      </c>
      <c r="E130" s="5" t="s">
        <v>36</v>
      </c>
      <c r="F130" s="5" t="s">
        <v>36</v>
      </c>
      <c r="G130" s="52"/>
      <c r="H130" s="53"/>
      <c r="I130" s="52"/>
      <c r="J130" s="52"/>
      <c r="K130" s="15"/>
      <c r="L130" s="5"/>
      <c r="M130" s="52"/>
      <c r="N130" s="15">
        <f>O130/$O$2</f>
        <v>3</v>
      </c>
      <c r="O130" s="52">
        <v>216</v>
      </c>
      <c r="P130" s="53"/>
      <c r="Q130" s="52"/>
      <c r="R130" s="52"/>
      <c r="S130" s="52"/>
      <c r="T130" s="16">
        <f t="shared" si="5"/>
        <v>216</v>
      </c>
    </row>
    <row r="131" spans="1:20" ht="15" hidden="1" outlineLevel="2">
      <c r="A131" s="12" t="s">
        <v>147</v>
      </c>
      <c r="B131" s="20" t="s">
        <v>196</v>
      </c>
      <c r="C131" s="12" t="s">
        <v>500</v>
      </c>
      <c r="D131" s="12" t="s">
        <v>426</v>
      </c>
      <c r="E131" s="12" t="s">
        <v>111</v>
      </c>
      <c r="F131" s="12" t="s">
        <v>111</v>
      </c>
      <c r="G131" s="54"/>
      <c r="H131" s="55"/>
      <c r="I131" s="54"/>
      <c r="J131" s="54"/>
      <c r="K131" s="14">
        <v>2</v>
      </c>
      <c r="L131" s="13">
        <v>1</v>
      </c>
      <c r="M131" s="54">
        <f>K131*L131*$M$2</f>
        <v>6270</v>
      </c>
      <c r="N131" s="56"/>
      <c r="O131" s="54"/>
      <c r="P131" s="55"/>
      <c r="Q131" s="54"/>
      <c r="R131" s="54"/>
      <c r="S131" s="54"/>
      <c r="T131" s="16">
        <f aca="true" t="shared" si="6" ref="T131:T162">G131+I131+J131+M131+O131+Q131+R131+S131</f>
        <v>6270</v>
      </c>
    </row>
    <row r="132" spans="1:20" ht="15" hidden="1" outlineLevel="2">
      <c r="A132" s="5" t="s">
        <v>147</v>
      </c>
      <c r="B132" s="19" t="s">
        <v>196</v>
      </c>
      <c r="C132" s="6" t="s">
        <v>252</v>
      </c>
      <c r="D132" s="5" t="s">
        <v>426</v>
      </c>
      <c r="E132" s="5" t="s">
        <v>107</v>
      </c>
      <c r="F132" s="7">
        <v>15</v>
      </c>
      <c r="G132" s="8">
        <v>8991.592826000011</v>
      </c>
      <c r="H132" s="9">
        <v>25972</v>
      </c>
      <c r="I132" s="8">
        <f>H132*$H$1</f>
        <v>2597.2000000000003</v>
      </c>
      <c r="J132" s="8"/>
      <c r="K132" s="15"/>
      <c r="L132" s="5"/>
      <c r="M132" s="8"/>
      <c r="N132" s="5"/>
      <c r="O132" s="8"/>
      <c r="P132" s="9"/>
      <c r="Q132" s="8"/>
      <c r="R132" s="8"/>
      <c r="S132" s="8"/>
      <c r="T132" s="16">
        <f t="shared" si="6"/>
        <v>11588.792826000012</v>
      </c>
    </row>
    <row r="133" spans="1:20" ht="15" hidden="1" outlineLevel="2">
      <c r="A133" s="5" t="s">
        <v>147</v>
      </c>
      <c r="B133" s="19" t="s">
        <v>196</v>
      </c>
      <c r="C133" s="6" t="s">
        <v>252</v>
      </c>
      <c r="D133" s="5" t="s">
        <v>426</v>
      </c>
      <c r="E133" s="5" t="s">
        <v>107</v>
      </c>
      <c r="F133" s="7" t="s">
        <v>137</v>
      </c>
      <c r="G133" s="8">
        <v>14.405691000000001</v>
      </c>
      <c r="H133" s="9">
        <v>7</v>
      </c>
      <c r="I133" s="8">
        <f>H133*$H$3</f>
        <v>0.42</v>
      </c>
      <c r="J133" s="8"/>
      <c r="K133" s="15"/>
      <c r="L133" s="5"/>
      <c r="M133" s="8"/>
      <c r="N133" s="5"/>
      <c r="O133" s="8"/>
      <c r="P133" s="9"/>
      <c r="Q133" s="8"/>
      <c r="R133" s="8"/>
      <c r="S133" s="8"/>
      <c r="T133" s="16">
        <f t="shared" si="6"/>
        <v>14.825691</v>
      </c>
    </row>
    <row r="134" spans="1:20" ht="15" hidden="1" outlineLevel="2">
      <c r="A134" s="5" t="s">
        <v>147</v>
      </c>
      <c r="B134" s="19" t="s">
        <v>196</v>
      </c>
      <c r="C134" s="6" t="s">
        <v>252</v>
      </c>
      <c r="D134" s="5" t="s">
        <v>426</v>
      </c>
      <c r="E134" s="5" t="s">
        <v>107</v>
      </c>
      <c r="F134" s="7" t="s">
        <v>138</v>
      </c>
      <c r="G134" s="8">
        <v>120.19806150000001</v>
      </c>
      <c r="H134" s="9">
        <v>86</v>
      </c>
      <c r="I134" s="8">
        <f>H134*$H$3</f>
        <v>5.16</v>
      </c>
      <c r="J134" s="8"/>
      <c r="K134" s="15"/>
      <c r="L134" s="5"/>
      <c r="M134" s="8"/>
      <c r="N134" s="5"/>
      <c r="O134" s="8"/>
      <c r="P134" s="9"/>
      <c r="Q134" s="8"/>
      <c r="R134" s="8"/>
      <c r="S134" s="8"/>
      <c r="T134" s="16">
        <f t="shared" si="6"/>
        <v>125.3580615</v>
      </c>
    </row>
    <row r="135" spans="1:20" ht="15" hidden="1" outlineLevel="2">
      <c r="A135" s="5" t="s">
        <v>147</v>
      </c>
      <c r="B135" s="19" t="s">
        <v>196</v>
      </c>
      <c r="C135" s="6" t="s">
        <v>252</v>
      </c>
      <c r="D135" s="5" t="s">
        <v>426</v>
      </c>
      <c r="E135" s="5" t="s">
        <v>107</v>
      </c>
      <c r="F135" s="7" t="s">
        <v>139</v>
      </c>
      <c r="G135" s="8">
        <v>304.38834999999995</v>
      </c>
      <c r="H135" s="9">
        <v>449</v>
      </c>
      <c r="I135" s="8">
        <f>H135*$H$3</f>
        <v>26.939999999999998</v>
      </c>
      <c r="J135" s="8"/>
      <c r="K135" s="15"/>
      <c r="L135" s="5"/>
      <c r="M135" s="8"/>
      <c r="N135" s="5"/>
      <c r="O135" s="8"/>
      <c r="P135" s="9"/>
      <c r="Q135" s="8"/>
      <c r="R135" s="8"/>
      <c r="S135" s="8"/>
      <c r="T135" s="16">
        <f t="shared" si="6"/>
        <v>331.32834999999994</v>
      </c>
    </row>
    <row r="136" spans="1:20" ht="15" hidden="1" outlineLevel="2">
      <c r="A136" s="5" t="s">
        <v>147</v>
      </c>
      <c r="B136" s="19" t="s">
        <v>196</v>
      </c>
      <c r="C136" s="6" t="s">
        <v>252</v>
      </c>
      <c r="D136" s="5" t="s">
        <v>426</v>
      </c>
      <c r="E136" s="5" t="s">
        <v>107</v>
      </c>
      <c r="F136" s="7" t="s">
        <v>116</v>
      </c>
      <c r="G136" s="8">
        <v>22.045854600000002</v>
      </c>
      <c r="H136" s="9">
        <v>23</v>
      </c>
      <c r="I136" s="8">
        <f>H136*$H$2</f>
        <v>11.04</v>
      </c>
      <c r="J136" s="8"/>
      <c r="K136" s="15"/>
      <c r="L136" s="5"/>
      <c r="M136" s="8"/>
      <c r="N136" s="5"/>
      <c r="O136" s="8"/>
      <c r="P136" s="9"/>
      <c r="Q136" s="8"/>
      <c r="R136" s="8"/>
      <c r="S136" s="8"/>
      <c r="T136" s="16">
        <f t="shared" si="6"/>
        <v>33.085854600000005</v>
      </c>
    </row>
    <row r="137" spans="1:20" ht="15" hidden="1" outlineLevel="2">
      <c r="A137" s="5" t="s">
        <v>147</v>
      </c>
      <c r="B137" s="19" t="s">
        <v>196</v>
      </c>
      <c r="C137" s="6" t="s">
        <v>252</v>
      </c>
      <c r="D137" s="5" t="s">
        <v>426</v>
      </c>
      <c r="E137" s="5" t="s">
        <v>107</v>
      </c>
      <c r="F137" s="7" t="s">
        <v>171</v>
      </c>
      <c r="G137" s="8">
        <v>11.677028</v>
      </c>
      <c r="H137" s="9">
        <v>34</v>
      </c>
      <c r="I137" s="8">
        <f>H137*$H$3</f>
        <v>2.04</v>
      </c>
      <c r="J137" s="8"/>
      <c r="K137" s="15"/>
      <c r="L137" s="5"/>
      <c r="M137" s="8"/>
      <c r="N137" s="5"/>
      <c r="O137" s="8"/>
      <c r="P137" s="9"/>
      <c r="Q137" s="8"/>
      <c r="R137" s="8"/>
      <c r="S137" s="8"/>
      <c r="T137" s="16">
        <f t="shared" si="6"/>
        <v>13.717027999999999</v>
      </c>
    </row>
    <row r="138" spans="1:20" ht="15" hidden="1" outlineLevel="2">
      <c r="A138" s="5" t="s">
        <v>147</v>
      </c>
      <c r="B138" s="19" t="s">
        <v>196</v>
      </c>
      <c r="C138" s="6" t="s">
        <v>252</v>
      </c>
      <c r="D138" s="5" t="s">
        <v>426</v>
      </c>
      <c r="E138" s="5" t="s">
        <v>107</v>
      </c>
      <c r="F138" s="5" t="s">
        <v>110</v>
      </c>
      <c r="G138" s="52"/>
      <c r="H138" s="53"/>
      <c r="I138" s="52"/>
      <c r="J138" s="52">
        <v>180</v>
      </c>
      <c r="K138" s="15"/>
      <c r="L138" s="5"/>
      <c r="M138" s="52"/>
      <c r="N138" s="5"/>
      <c r="O138" s="52"/>
      <c r="P138" s="53"/>
      <c r="Q138" s="52"/>
      <c r="R138" s="52"/>
      <c r="S138" s="52"/>
      <c r="T138" s="16">
        <f t="shared" si="6"/>
        <v>180</v>
      </c>
    </row>
    <row r="139" spans="1:20" ht="15" hidden="1" outlineLevel="2">
      <c r="A139" s="5" t="s">
        <v>147</v>
      </c>
      <c r="B139" s="19" t="s">
        <v>196</v>
      </c>
      <c r="C139" s="6" t="s">
        <v>252</v>
      </c>
      <c r="D139" s="5" t="s">
        <v>426</v>
      </c>
      <c r="E139" s="5" t="s">
        <v>107</v>
      </c>
      <c r="F139" s="7" t="s">
        <v>143</v>
      </c>
      <c r="G139" s="8">
        <v>22.22</v>
      </c>
      <c r="H139" s="9">
        <v>29</v>
      </c>
      <c r="I139" s="8">
        <f>H139*$H$3</f>
        <v>1.74</v>
      </c>
      <c r="J139" s="8"/>
      <c r="K139" s="15"/>
      <c r="L139" s="5"/>
      <c r="M139" s="8"/>
      <c r="N139" s="5"/>
      <c r="O139" s="8"/>
      <c r="P139" s="9"/>
      <c r="Q139" s="8"/>
      <c r="R139" s="8"/>
      <c r="S139" s="8"/>
      <c r="T139" s="16">
        <f t="shared" si="6"/>
        <v>23.959999999999997</v>
      </c>
    </row>
    <row r="140" spans="1:20" ht="15" hidden="1" outlineLevel="2">
      <c r="A140" s="5" t="s">
        <v>147</v>
      </c>
      <c r="B140" s="19" t="s">
        <v>196</v>
      </c>
      <c r="C140" s="6" t="s">
        <v>252</v>
      </c>
      <c r="D140" s="5" t="s">
        <v>426</v>
      </c>
      <c r="E140" s="5" t="s">
        <v>133</v>
      </c>
      <c r="F140" s="5" t="s">
        <v>133</v>
      </c>
      <c r="G140" s="52"/>
      <c r="H140" s="53"/>
      <c r="I140" s="52"/>
      <c r="J140" s="52"/>
      <c r="K140" s="15"/>
      <c r="L140" s="5"/>
      <c r="M140" s="52"/>
      <c r="N140" s="5"/>
      <c r="O140" s="52"/>
      <c r="P140" s="53"/>
      <c r="Q140" s="52"/>
      <c r="R140" s="52"/>
      <c r="S140" s="52">
        <v>83.35</v>
      </c>
      <c r="T140" s="16">
        <f t="shared" si="6"/>
        <v>83.35</v>
      </c>
    </row>
    <row r="141" spans="1:20" ht="15" hidden="1" outlineLevel="2">
      <c r="A141" s="5" t="s">
        <v>147</v>
      </c>
      <c r="B141" s="19" t="s">
        <v>196</v>
      </c>
      <c r="C141" s="6" t="s">
        <v>487</v>
      </c>
      <c r="D141" s="5" t="s">
        <v>319</v>
      </c>
      <c r="E141" s="5" t="s">
        <v>36</v>
      </c>
      <c r="F141" s="5" t="s">
        <v>36</v>
      </c>
      <c r="G141" s="52"/>
      <c r="H141" s="53"/>
      <c r="I141" s="52"/>
      <c r="J141" s="52"/>
      <c r="K141" s="15"/>
      <c r="L141" s="5"/>
      <c r="M141" s="52"/>
      <c r="N141" s="15">
        <f>O141/$O$2</f>
        <v>5.25</v>
      </c>
      <c r="O141" s="52">
        <v>378</v>
      </c>
      <c r="P141" s="53"/>
      <c r="Q141" s="52"/>
      <c r="R141" s="52"/>
      <c r="S141" s="52"/>
      <c r="T141" s="16">
        <f t="shared" si="6"/>
        <v>378</v>
      </c>
    </row>
    <row r="142" spans="1:20" ht="15" hidden="1" outlineLevel="2">
      <c r="A142" s="12" t="s">
        <v>147</v>
      </c>
      <c r="B142" s="19" t="s">
        <v>196</v>
      </c>
      <c r="C142" s="12" t="s">
        <v>487</v>
      </c>
      <c r="D142" s="12" t="s">
        <v>319</v>
      </c>
      <c r="E142" s="12" t="s">
        <v>111</v>
      </c>
      <c r="F142" s="12" t="s">
        <v>111</v>
      </c>
      <c r="G142" s="54"/>
      <c r="H142" s="55"/>
      <c r="I142" s="54"/>
      <c r="J142" s="54"/>
      <c r="K142" s="14">
        <v>2</v>
      </c>
      <c r="L142" s="13">
        <v>1</v>
      </c>
      <c r="M142" s="54">
        <f>K142*L142*$M$2</f>
        <v>6270</v>
      </c>
      <c r="N142" s="56"/>
      <c r="O142" s="54"/>
      <c r="P142" s="55"/>
      <c r="Q142" s="54"/>
      <c r="R142" s="54"/>
      <c r="S142" s="54"/>
      <c r="T142" s="16">
        <f t="shared" si="6"/>
        <v>6270</v>
      </c>
    </row>
    <row r="143" spans="1:20" ht="15" hidden="1" outlineLevel="2">
      <c r="A143" s="5" t="s">
        <v>147</v>
      </c>
      <c r="B143" s="19" t="s">
        <v>196</v>
      </c>
      <c r="C143" s="6" t="s">
        <v>197</v>
      </c>
      <c r="D143" s="5" t="s">
        <v>319</v>
      </c>
      <c r="E143" s="5" t="s">
        <v>107</v>
      </c>
      <c r="F143" s="7">
        <v>15</v>
      </c>
      <c r="G143" s="8">
        <v>6184.527113000004</v>
      </c>
      <c r="H143" s="9">
        <v>17462</v>
      </c>
      <c r="I143" s="8">
        <f>H143*$H$1</f>
        <v>1746.2</v>
      </c>
      <c r="J143" s="8"/>
      <c r="K143" s="15"/>
      <c r="L143" s="5"/>
      <c r="M143" s="8"/>
      <c r="N143" s="5"/>
      <c r="O143" s="8"/>
      <c r="P143" s="9"/>
      <c r="Q143" s="8"/>
      <c r="R143" s="8"/>
      <c r="S143" s="8"/>
      <c r="T143" s="16">
        <f t="shared" si="6"/>
        <v>7930.727113000004</v>
      </c>
    </row>
    <row r="144" spans="1:20" ht="15" hidden="1" outlineLevel="2">
      <c r="A144" s="5" t="s">
        <v>147</v>
      </c>
      <c r="B144" s="19" t="s">
        <v>196</v>
      </c>
      <c r="C144" s="6" t="s">
        <v>197</v>
      </c>
      <c r="D144" s="5" t="s">
        <v>319</v>
      </c>
      <c r="E144" s="5" t="s">
        <v>107</v>
      </c>
      <c r="F144" s="7" t="s">
        <v>137</v>
      </c>
      <c r="G144" s="8">
        <v>625.4934545000009</v>
      </c>
      <c r="H144" s="9">
        <v>133</v>
      </c>
      <c r="I144" s="8">
        <f>H144*$H$3</f>
        <v>7.9799999999999995</v>
      </c>
      <c r="J144" s="8"/>
      <c r="K144" s="15"/>
      <c r="L144" s="5"/>
      <c r="M144" s="8"/>
      <c r="N144" s="5"/>
      <c r="O144" s="8"/>
      <c r="P144" s="9"/>
      <c r="Q144" s="8"/>
      <c r="R144" s="8"/>
      <c r="S144" s="8"/>
      <c r="T144" s="16">
        <f t="shared" si="6"/>
        <v>633.4734545000009</v>
      </c>
    </row>
    <row r="145" spans="1:20" ht="15" hidden="1" outlineLevel="2">
      <c r="A145" s="5" t="s">
        <v>147</v>
      </c>
      <c r="B145" s="19" t="s">
        <v>196</v>
      </c>
      <c r="C145" s="6" t="s">
        <v>197</v>
      </c>
      <c r="D145" s="5" t="s">
        <v>319</v>
      </c>
      <c r="E145" s="5" t="s">
        <v>107</v>
      </c>
      <c r="F145" s="7" t="s">
        <v>138</v>
      </c>
      <c r="G145" s="8">
        <v>1494.3221625</v>
      </c>
      <c r="H145" s="9">
        <v>1079</v>
      </c>
      <c r="I145" s="8">
        <f>H145*$H$3</f>
        <v>64.74</v>
      </c>
      <c r="J145" s="8"/>
      <c r="K145" s="15"/>
      <c r="L145" s="5"/>
      <c r="M145" s="8"/>
      <c r="N145" s="5"/>
      <c r="O145" s="8"/>
      <c r="P145" s="9"/>
      <c r="Q145" s="8"/>
      <c r="R145" s="8"/>
      <c r="S145" s="8"/>
      <c r="T145" s="16">
        <f t="shared" si="6"/>
        <v>1559.0621625</v>
      </c>
    </row>
    <row r="146" spans="1:20" ht="15" hidden="1" outlineLevel="2">
      <c r="A146" s="5" t="s">
        <v>147</v>
      </c>
      <c r="B146" s="19" t="s">
        <v>196</v>
      </c>
      <c r="C146" s="6" t="s">
        <v>197</v>
      </c>
      <c r="D146" s="5" t="s">
        <v>319</v>
      </c>
      <c r="E146" s="5" t="s">
        <v>107</v>
      </c>
      <c r="F146" s="7" t="s">
        <v>139</v>
      </c>
      <c r="G146" s="8">
        <v>2221.57516</v>
      </c>
      <c r="H146" s="9">
        <v>3181</v>
      </c>
      <c r="I146" s="8">
        <f>H146*$H$3</f>
        <v>190.85999999999999</v>
      </c>
      <c r="J146" s="8"/>
      <c r="K146" s="15"/>
      <c r="L146" s="5"/>
      <c r="M146" s="8"/>
      <c r="N146" s="5"/>
      <c r="O146" s="8"/>
      <c r="P146" s="9"/>
      <c r="Q146" s="8"/>
      <c r="R146" s="8"/>
      <c r="S146" s="8"/>
      <c r="T146" s="16">
        <f t="shared" si="6"/>
        <v>2412.43516</v>
      </c>
    </row>
    <row r="147" spans="1:20" ht="15" hidden="1" outlineLevel="2">
      <c r="A147" s="5" t="s">
        <v>147</v>
      </c>
      <c r="B147" s="19" t="s">
        <v>196</v>
      </c>
      <c r="C147" s="6" t="s">
        <v>197</v>
      </c>
      <c r="D147" s="5" t="s">
        <v>319</v>
      </c>
      <c r="E147" s="5" t="s">
        <v>107</v>
      </c>
      <c r="F147" s="7" t="s">
        <v>116</v>
      </c>
      <c r="G147" s="8">
        <v>1120.5601162000005</v>
      </c>
      <c r="H147" s="9">
        <v>1436</v>
      </c>
      <c r="I147" s="8">
        <f>H147*$H$2</f>
        <v>689.28</v>
      </c>
      <c r="J147" s="8"/>
      <c r="K147" s="15"/>
      <c r="L147" s="5"/>
      <c r="M147" s="8"/>
      <c r="N147" s="5"/>
      <c r="O147" s="8"/>
      <c r="P147" s="9"/>
      <c r="Q147" s="8"/>
      <c r="R147" s="8"/>
      <c r="S147" s="8"/>
      <c r="T147" s="16">
        <f t="shared" si="6"/>
        <v>1809.8401162000005</v>
      </c>
    </row>
    <row r="148" spans="1:20" ht="15" hidden="1" outlineLevel="2">
      <c r="A148" s="5" t="s">
        <v>147</v>
      </c>
      <c r="B148" s="19" t="s">
        <v>196</v>
      </c>
      <c r="C148" s="6" t="s">
        <v>197</v>
      </c>
      <c r="D148" s="5" t="s">
        <v>319</v>
      </c>
      <c r="E148" s="5" t="s">
        <v>107</v>
      </c>
      <c r="F148" s="5" t="s">
        <v>110</v>
      </c>
      <c r="G148" s="52"/>
      <c r="H148" s="53"/>
      <c r="I148" s="52"/>
      <c r="J148" s="52">
        <v>180</v>
      </c>
      <c r="K148" s="15"/>
      <c r="L148" s="5"/>
      <c r="M148" s="52"/>
      <c r="N148" s="5"/>
      <c r="O148" s="52"/>
      <c r="P148" s="53"/>
      <c r="Q148" s="52"/>
      <c r="R148" s="52"/>
      <c r="S148" s="52"/>
      <c r="T148" s="16">
        <f t="shared" si="6"/>
        <v>180</v>
      </c>
    </row>
    <row r="149" spans="1:20" ht="15" hidden="1" outlineLevel="2">
      <c r="A149" s="5" t="s">
        <v>147</v>
      </c>
      <c r="B149" s="19" t="s">
        <v>196</v>
      </c>
      <c r="C149" s="6" t="s">
        <v>197</v>
      </c>
      <c r="D149" s="5" t="s">
        <v>319</v>
      </c>
      <c r="E149" s="5" t="s">
        <v>107</v>
      </c>
      <c r="F149" s="7" t="s">
        <v>154</v>
      </c>
      <c r="G149" s="8">
        <v>0.30800000000000005</v>
      </c>
      <c r="H149" s="9">
        <v>1</v>
      </c>
      <c r="I149" s="8">
        <f>H149*$H$3</f>
        <v>0.06</v>
      </c>
      <c r="J149" s="8"/>
      <c r="K149" s="15"/>
      <c r="L149" s="5"/>
      <c r="M149" s="8"/>
      <c r="N149" s="5"/>
      <c r="O149" s="8"/>
      <c r="P149" s="9"/>
      <c r="Q149" s="8"/>
      <c r="R149" s="8"/>
      <c r="S149" s="8"/>
      <c r="T149" s="16">
        <f t="shared" si="6"/>
        <v>0.36800000000000005</v>
      </c>
    </row>
    <row r="150" spans="1:20" ht="15" hidden="1" outlineLevel="2">
      <c r="A150" s="5" t="s">
        <v>147</v>
      </c>
      <c r="B150" s="19" t="s">
        <v>196</v>
      </c>
      <c r="C150" s="6" t="s">
        <v>197</v>
      </c>
      <c r="D150" s="5" t="s">
        <v>319</v>
      </c>
      <c r="E150" s="5" t="s">
        <v>133</v>
      </c>
      <c r="F150" s="5" t="s">
        <v>133</v>
      </c>
      <c r="G150" s="52"/>
      <c r="H150" s="53"/>
      <c r="I150" s="52"/>
      <c r="J150" s="52"/>
      <c r="K150" s="15"/>
      <c r="L150" s="5"/>
      <c r="M150" s="52"/>
      <c r="N150" s="5"/>
      <c r="O150" s="52"/>
      <c r="P150" s="53"/>
      <c r="Q150" s="52"/>
      <c r="R150" s="52"/>
      <c r="S150" s="52">
        <v>39.89</v>
      </c>
      <c r="T150" s="16">
        <f t="shared" si="6"/>
        <v>39.89</v>
      </c>
    </row>
    <row r="151" spans="1:20" ht="15" hidden="1" outlineLevel="2">
      <c r="A151" s="5" t="s">
        <v>147</v>
      </c>
      <c r="B151" s="19" t="s">
        <v>196</v>
      </c>
      <c r="C151" s="6" t="s">
        <v>197</v>
      </c>
      <c r="D151" s="5" t="s">
        <v>320</v>
      </c>
      <c r="E151" s="5" t="s">
        <v>133</v>
      </c>
      <c r="F151" s="5" t="s">
        <v>133</v>
      </c>
      <c r="G151" s="52"/>
      <c r="H151" s="53"/>
      <c r="I151" s="52"/>
      <c r="J151" s="52"/>
      <c r="K151" s="15"/>
      <c r="L151" s="5"/>
      <c r="M151" s="52"/>
      <c r="N151" s="5"/>
      <c r="O151" s="52"/>
      <c r="P151" s="53"/>
      <c r="Q151" s="52"/>
      <c r="R151" s="52"/>
      <c r="S151" s="52">
        <v>13.79</v>
      </c>
      <c r="T151" s="16">
        <f t="shared" si="6"/>
        <v>13.79</v>
      </c>
    </row>
    <row r="152" spans="1:20" ht="15" hidden="1" outlineLevel="2">
      <c r="A152" s="5" t="s">
        <v>147</v>
      </c>
      <c r="B152" s="19" t="s">
        <v>196</v>
      </c>
      <c r="C152" s="6" t="s">
        <v>197</v>
      </c>
      <c r="D152" s="5" t="s">
        <v>466</v>
      </c>
      <c r="E152" s="5" t="s">
        <v>107</v>
      </c>
      <c r="F152" s="7">
        <v>15</v>
      </c>
      <c r="G152" s="8">
        <v>20.536530000000003</v>
      </c>
      <c r="H152" s="9">
        <v>47</v>
      </c>
      <c r="I152" s="8">
        <f>H152*$H$1</f>
        <v>4.7</v>
      </c>
      <c r="J152" s="8"/>
      <c r="K152" s="15"/>
      <c r="L152" s="5"/>
      <c r="M152" s="8"/>
      <c r="N152" s="5"/>
      <c r="O152" s="8"/>
      <c r="P152" s="9"/>
      <c r="Q152" s="8"/>
      <c r="R152" s="8"/>
      <c r="S152" s="8"/>
      <c r="T152" s="16">
        <f t="shared" si="6"/>
        <v>25.236530000000002</v>
      </c>
    </row>
    <row r="153" spans="1:20" ht="15" hidden="1" outlineLevel="2">
      <c r="A153" s="5" t="s">
        <v>147</v>
      </c>
      <c r="B153" s="19" t="s">
        <v>196</v>
      </c>
      <c r="C153" s="6" t="s">
        <v>197</v>
      </c>
      <c r="D153" s="5" t="s">
        <v>466</v>
      </c>
      <c r="E153" s="5" t="s">
        <v>107</v>
      </c>
      <c r="F153" s="7" t="s">
        <v>138</v>
      </c>
      <c r="G153" s="8">
        <v>1.405707</v>
      </c>
      <c r="H153" s="9">
        <v>1</v>
      </c>
      <c r="I153" s="8">
        <f>H153*$H$3</f>
        <v>0.06</v>
      </c>
      <c r="J153" s="8"/>
      <c r="K153" s="15"/>
      <c r="L153" s="5"/>
      <c r="M153" s="8"/>
      <c r="N153" s="5"/>
      <c r="O153" s="8"/>
      <c r="P153" s="9"/>
      <c r="Q153" s="8"/>
      <c r="R153" s="8"/>
      <c r="S153" s="8"/>
      <c r="T153" s="16">
        <f t="shared" si="6"/>
        <v>1.465707</v>
      </c>
    </row>
    <row r="154" spans="1:20" ht="15" hidden="1" outlineLevel="2">
      <c r="A154" s="5" t="s">
        <v>147</v>
      </c>
      <c r="B154" s="19" t="s">
        <v>196</v>
      </c>
      <c r="C154" s="6" t="s">
        <v>197</v>
      </c>
      <c r="D154" s="5" t="s">
        <v>466</v>
      </c>
      <c r="E154" s="5" t="s">
        <v>107</v>
      </c>
      <c r="F154" s="7" t="s">
        <v>139</v>
      </c>
      <c r="G154" s="8">
        <v>20.604499999999998</v>
      </c>
      <c r="H154" s="9">
        <v>33</v>
      </c>
      <c r="I154" s="8">
        <f>H154*$H$3</f>
        <v>1.98</v>
      </c>
      <c r="J154" s="8"/>
      <c r="K154" s="15"/>
      <c r="L154" s="5"/>
      <c r="M154" s="8"/>
      <c r="N154" s="5"/>
      <c r="O154" s="8"/>
      <c r="P154" s="9"/>
      <c r="Q154" s="8"/>
      <c r="R154" s="8"/>
      <c r="S154" s="8"/>
      <c r="T154" s="16">
        <f t="shared" si="6"/>
        <v>22.5845</v>
      </c>
    </row>
    <row r="155" spans="1:20" ht="15" hidden="1" outlineLevel="2">
      <c r="A155" s="5" t="s">
        <v>147</v>
      </c>
      <c r="B155" s="19" t="s">
        <v>196</v>
      </c>
      <c r="C155" s="6" t="s">
        <v>197</v>
      </c>
      <c r="D155" s="5" t="s">
        <v>466</v>
      </c>
      <c r="E155" s="5" t="s">
        <v>107</v>
      </c>
      <c r="F155" s="7" t="s">
        <v>116</v>
      </c>
      <c r="G155" s="8">
        <v>1.652182</v>
      </c>
      <c r="H155" s="9">
        <v>2</v>
      </c>
      <c r="I155" s="8">
        <f>H155*$H$2</f>
        <v>0.96</v>
      </c>
      <c r="J155" s="8"/>
      <c r="K155" s="15"/>
      <c r="L155" s="5"/>
      <c r="M155" s="8"/>
      <c r="N155" s="5"/>
      <c r="O155" s="8"/>
      <c r="P155" s="9"/>
      <c r="Q155" s="8"/>
      <c r="R155" s="8"/>
      <c r="S155" s="8"/>
      <c r="T155" s="16">
        <f t="shared" si="6"/>
        <v>2.612182</v>
      </c>
    </row>
    <row r="156" spans="1:20" ht="15" hidden="1" outlineLevel="2">
      <c r="A156" s="5" t="s">
        <v>147</v>
      </c>
      <c r="B156" s="19" t="s">
        <v>196</v>
      </c>
      <c r="C156" s="6" t="s">
        <v>197</v>
      </c>
      <c r="D156" s="5" t="s">
        <v>466</v>
      </c>
      <c r="E156" s="5" t="s">
        <v>107</v>
      </c>
      <c r="F156" s="5" t="s">
        <v>110</v>
      </c>
      <c r="G156" s="52"/>
      <c r="H156" s="53"/>
      <c r="I156" s="52"/>
      <c r="J156" s="52">
        <v>105</v>
      </c>
      <c r="K156" s="15"/>
      <c r="L156" s="5"/>
      <c r="M156" s="52"/>
      <c r="N156" s="5"/>
      <c r="O156" s="52"/>
      <c r="P156" s="53"/>
      <c r="Q156" s="52"/>
      <c r="R156" s="52"/>
      <c r="S156" s="52"/>
      <c r="T156" s="16">
        <f t="shared" si="6"/>
        <v>105</v>
      </c>
    </row>
    <row r="157" spans="1:20" ht="15" hidden="1" outlineLevel="2">
      <c r="A157" s="12" t="s">
        <v>147</v>
      </c>
      <c r="B157" s="19" t="s">
        <v>196</v>
      </c>
      <c r="C157" s="12" t="s">
        <v>489</v>
      </c>
      <c r="D157" s="12" t="s">
        <v>321</v>
      </c>
      <c r="E157" s="12" t="s">
        <v>111</v>
      </c>
      <c r="F157" s="12" t="s">
        <v>111</v>
      </c>
      <c r="G157" s="54"/>
      <c r="H157" s="55"/>
      <c r="I157" s="54"/>
      <c r="J157" s="54"/>
      <c r="K157" s="14">
        <v>1</v>
      </c>
      <c r="L157" s="13">
        <v>1</v>
      </c>
      <c r="M157" s="54">
        <f>K157*L157*$M$2</f>
        <v>3135</v>
      </c>
      <c r="N157" s="56"/>
      <c r="O157" s="54"/>
      <c r="P157" s="55"/>
      <c r="Q157" s="54"/>
      <c r="R157" s="54"/>
      <c r="S157" s="54"/>
      <c r="T157" s="16">
        <f t="shared" si="6"/>
        <v>3135</v>
      </c>
    </row>
    <row r="158" spans="1:20" ht="15" hidden="1" outlineLevel="2">
      <c r="A158" s="5" t="s">
        <v>147</v>
      </c>
      <c r="B158" s="19" t="s">
        <v>196</v>
      </c>
      <c r="C158" s="6" t="s">
        <v>199</v>
      </c>
      <c r="D158" s="5" t="s">
        <v>321</v>
      </c>
      <c r="E158" s="5" t="s">
        <v>107</v>
      </c>
      <c r="F158" s="7">
        <v>15</v>
      </c>
      <c r="G158" s="8">
        <v>3553.761591000002</v>
      </c>
      <c r="H158" s="9">
        <v>10065</v>
      </c>
      <c r="I158" s="8">
        <f>H158*$H$1</f>
        <v>1006.5</v>
      </c>
      <c r="J158" s="8"/>
      <c r="K158" s="15"/>
      <c r="L158" s="5"/>
      <c r="M158" s="8"/>
      <c r="N158" s="5"/>
      <c r="O158" s="8"/>
      <c r="P158" s="9"/>
      <c r="Q158" s="8"/>
      <c r="R158" s="8"/>
      <c r="S158" s="8"/>
      <c r="T158" s="16">
        <f t="shared" si="6"/>
        <v>4560.261591000002</v>
      </c>
    </row>
    <row r="159" spans="1:20" ht="15" hidden="1" outlineLevel="2">
      <c r="A159" s="5" t="s">
        <v>147</v>
      </c>
      <c r="B159" s="19" t="s">
        <v>196</v>
      </c>
      <c r="C159" s="6" t="s">
        <v>199</v>
      </c>
      <c r="D159" s="5" t="s">
        <v>321</v>
      </c>
      <c r="E159" s="5" t="s">
        <v>107</v>
      </c>
      <c r="F159" s="7" t="s">
        <v>137</v>
      </c>
      <c r="G159" s="8">
        <v>908.9393360000001</v>
      </c>
      <c r="H159" s="9">
        <v>180</v>
      </c>
      <c r="I159" s="8">
        <f>H159*$H$3</f>
        <v>10.799999999999999</v>
      </c>
      <c r="J159" s="8"/>
      <c r="K159" s="15"/>
      <c r="L159" s="5"/>
      <c r="M159" s="8"/>
      <c r="N159" s="5"/>
      <c r="O159" s="8"/>
      <c r="P159" s="9"/>
      <c r="Q159" s="8"/>
      <c r="R159" s="8"/>
      <c r="S159" s="8"/>
      <c r="T159" s="16">
        <f t="shared" si="6"/>
        <v>919.7393360000001</v>
      </c>
    </row>
    <row r="160" spans="1:20" ht="15" hidden="1" outlineLevel="2">
      <c r="A160" s="5" t="s">
        <v>147</v>
      </c>
      <c r="B160" s="19" t="s">
        <v>196</v>
      </c>
      <c r="C160" s="6" t="s">
        <v>199</v>
      </c>
      <c r="D160" s="5" t="s">
        <v>321</v>
      </c>
      <c r="E160" s="5" t="s">
        <v>107</v>
      </c>
      <c r="F160" s="7" t="s">
        <v>138</v>
      </c>
      <c r="G160" s="8">
        <v>1000.1959260000001</v>
      </c>
      <c r="H160" s="9">
        <v>668</v>
      </c>
      <c r="I160" s="8">
        <f>H160*$H$3</f>
        <v>40.08</v>
      </c>
      <c r="J160" s="8"/>
      <c r="K160" s="15"/>
      <c r="L160" s="5"/>
      <c r="M160" s="8"/>
      <c r="N160" s="5"/>
      <c r="O160" s="8"/>
      <c r="P160" s="9"/>
      <c r="Q160" s="8"/>
      <c r="R160" s="8"/>
      <c r="S160" s="8"/>
      <c r="T160" s="16">
        <f t="shared" si="6"/>
        <v>1040.275926</v>
      </c>
    </row>
    <row r="161" spans="1:20" ht="15" hidden="1" outlineLevel="2">
      <c r="A161" s="5" t="s">
        <v>147</v>
      </c>
      <c r="B161" s="19" t="s">
        <v>196</v>
      </c>
      <c r="C161" s="6" t="s">
        <v>199</v>
      </c>
      <c r="D161" s="5" t="s">
        <v>321</v>
      </c>
      <c r="E161" s="5" t="s">
        <v>107</v>
      </c>
      <c r="F161" s="7" t="s">
        <v>139</v>
      </c>
      <c r="G161" s="8">
        <v>479.06477499999994</v>
      </c>
      <c r="H161" s="9">
        <v>602</v>
      </c>
      <c r="I161" s="8">
        <f>H161*$H$3</f>
        <v>36.12</v>
      </c>
      <c r="J161" s="8"/>
      <c r="K161" s="15"/>
      <c r="L161" s="5"/>
      <c r="M161" s="8"/>
      <c r="N161" s="5"/>
      <c r="O161" s="8"/>
      <c r="P161" s="9"/>
      <c r="Q161" s="8"/>
      <c r="R161" s="8"/>
      <c r="S161" s="8"/>
      <c r="T161" s="16">
        <f t="shared" si="6"/>
        <v>515.184775</v>
      </c>
    </row>
    <row r="162" spans="1:20" ht="15" hidden="1" outlineLevel="2">
      <c r="A162" s="5" t="s">
        <v>147</v>
      </c>
      <c r="B162" s="19" t="s">
        <v>196</v>
      </c>
      <c r="C162" s="6" t="s">
        <v>199</v>
      </c>
      <c r="D162" s="5" t="s">
        <v>321</v>
      </c>
      <c r="E162" s="5" t="s">
        <v>107</v>
      </c>
      <c r="F162" s="7" t="s">
        <v>116</v>
      </c>
      <c r="G162" s="8">
        <v>1784.7034156000007</v>
      </c>
      <c r="H162" s="9">
        <v>2126</v>
      </c>
      <c r="I162" s="8">
        <f>H162*$H$2</f>
        <v>1020.48</v>
      </c>
      <c r="J162" s="8"/>
      <c r="K162" s="15"/>
      <c r="L162" s="5"/>
      <c r="M162" s="8"/>
      <c r="N162" s="5"/>
      <c r="O162" s="8"/>
      <c r="P162" s="9"/>
      <c r="Q162" s="8"/>
      <c r="R162" s="8"/>
      <c r="S162" s="8"/>
      <c r="T162" s="16">
        <f t="shared" si="6"/>
        <v>2805.1834156000004</v>
      </c>
    </row>
    <row r="163" spans="1:20" ht="15" hidden="1" outlineLevel="2">
      <c r="A163" s="5" t="s">
        <v>147</v>
      </c>
      <c r="B163" s="19" t="s">
        <v>196</v>
      </c>
      <c r="C163" s="6" t="s">
        <v>199</v>
      </c>
      <c r="D163" s="5" t="s">
        <v>321</v>
      </c>
      <c r="E163" s="5" t="s">
        <v>107</v>
      </c>
      <c r="F163" s="5" t="s">
        <v>110</v>
      </c>
      <c r="G163" s="52"/>
      <c r="H163" s="53"/>
      <c r="I163" s="52"/>
      <c r="J163" s="52">
        <v>180</v>
      </c>
      <c r="K163" s="15"/>
      <c r="L163" s="5"/>
      <c r="M163" s="52"/>
      <c r="N163" s="5"/>
      <c r="O163" s="52"/>
      <c r="P163" s="53"/>
      <c r="Q163" s="52"/>
      <c r="R163" s="52"/>
      <c r="S163" s="52"/>
      <c r="T163" s="16">
        <f aca="true" t="shared" si="7" ref="T163:T194">G163+I163+J163+M163+O163+Q163+R163+S163</f>
        <v>180</v>
      </c>
    </row>
    <row r="164" spans="1:20" ht="15" hidden="1" outlineLevel="2">
      <c r="A164" s="5" t="s">
        <v>147</v>
      </c>
      <c r="B164" s="19" t="s">
        <v>196</v>
      </c>
      <c r="C164" s="6" t="s">
        <v>199</v>
      </c>
      <c r="D164" s="5" t="s">
        <v>321</v>
      </c>
      <c r="E164" s="5" t="s">
        <v>107</v>
      </c>
      <c r="F164" s="7" t="s">
        <v>154</v>
      </c>
      <c r="G164" s="8">
        <v>17.072</v>
      </c>
      <c r="H164" s="9">
        <v>55</v>
      </c>
      <c r="I164" s="8">
        <f>H164*$H$3</f>
        <v>3.3</v>
      </c>
      <c r="J164" s="8"/>
      <c r="K164" s="15"/>
      <c r="L164" s="5"/>
      <c r="M164" s="8"/>
      <c r="N164" s="5"/>
      <c r="O164" s="8"/>
      <c r="P164" s="9"/>
      <c r="Q164" s="8"/>
      <c r="R164" s="8"/>
      <c r="S164" s="8"/>
      <c r="T164" s="16">
        <f t="shared" si="7"/>
        <v>20.372</v>
      </c>
    </row>
    <row r="165" spans="1:20" ht="15" hidden="1" outlineLevel="2">
      <c r="A165" s="5" t="s">
        <v>147</v>
      </c>
      <c r="B165" s="19" t="s">
        <v>196</v>
      </c>
      <c r="C165" s="6" t="s">
        <v>199</v>
      </c>
      <c r="D165" s="5" t="s">
        <v>321</v>
      </c>
      <c r="E165" s="5" t="s">
        <v>133</v>
      </c>
      <c r="F165" s="5" t="s">
        <v>133</v>
      </c>
      <c r="G165" s="52"/>
      <c r="H165" s="53"/>
      <c r="I165" s="52"/>
      <c r="J165" s="52"/>
      <c r="K165" s="15"/>
      <c r="L165" s="5"/>
      <c r="M165" s="52"/>
      <c r="N165" s="5"/>
      <c r="O165" s="52"/>
      <c r="P165" s="53"/>
      <c r="Q165" s="52"/>
      <c r="R165" s="52"/>
      <c r="S165" s="52">
        <v>14.03</v>
      </c>
      <c r="T165" s="16">
        <f t="shared" si="7"/>
        <v>14.03</v>
      </c>
    </row>
    <row r="166" spans="1:20" ht="15" hidden="1" outlineLevel="2">
      <c r="A166" s="5" t="s">
        <v>147</v>
      </c>
      <c r="B166" s="19" t="s">
        <v>196</v>
      </c>
      <c r="C166" s="6" t="s">
        <v>199</v>
      </c>
      <c r="D166" s="5" t="s">
        <v>465</v>
      </c>
      <c r="E166" s="5" t="s">
        <v>107</v>
      </c>
      <c r="F166" s="7" t="s">
        <v>138</v>
      </c>
      <c r="G166" s="8">
        <v>1.233786</v>
      </c>
      <c r="H166" s="9">
        <v>1</v>
      </c>
      <c r="I166" s="8">
        <f>H166*$H$3</f>
        <v>0.06</v>
      </c>
      <c r="J166" s="8"/>
      <c r="K166" s="15"/>
      <c r="L166" s="5"/>
      <c r="M166" s="8"/>
      <c r="N166" s="5"/>
      <c r="O166" s="8"/>
      <c r="P166" s="9"/>
      <c r="Q166" s="8"/>
      <c r="R166" s="8"/>
      <c r="S166" s="8"/>
      <c r="T166" s="16">
        <f t="shared" si="7"/>
        <v>1.293786</v>
      </c>
    </row>
    <row r="167" spans="1:20" ht="15" hidden="1" outlineLevel="2">
      <c r="A167" s="5" t="s">
        <v>147</v>
      </c>
      <c r="B167" s="19" t="s">
        <v>196</v>
      </c>
      <c r="C167" s="6" t="s">
        <v>199</v>
      </c>
      <c r="D167" s="5" t="s">
        <v>465</v>
      </c>
      <c r="E167" s="5" t="s">
        <v>107</v>
      </c>
      <c r="F167" s="5" t="s">
        <v>110</v>
      </c>
      <c r="G167" s="52"/>
      <c r="H167" s="53"/>
      <c r="I167" s="52"/>
      <c r="J167" s="52">
        <v>15</v>
      </c>
      <c r="K167" s="15"/>
      <c r="L167" s="5"/>
      <c r="M167" s="52"/>
      <c r="N167" s="5"/>
      <c r="O167" s="52"/>
      <c r="P167" s="53"/>
      <c r="Q167" s="52"/>
      <c r="R167" s="52"/>
      <c r="S167" s="52"/>
      <c r="T167" s="16">
        <f t="shared" si="7"/>
        <v>15</v>
      </c>
    </row>
    <row r="168" spans="1:20" ht="15" hidden="1" outlineLevel="2">
      <c r="A168" s="5" t="s">
        <v>147</v>
      </c>
      <c r="B168" s="19" t="s">
        <v>196</v>
      </c>
      <c r="C168" s="6" t="s">
        <v>490</v>
      </c>
      <c r="D168" s="5" t="s">
        <v>322</v>
      </c>
      <c r="E168" s="5" t="s">
        <v>107</v>
      </c>
      <c r="F168" s="7" t="s">
        <v>860</v>
      </c>
      <c r="G168" s="8">
        <v>71.21</v>
      </c>
      <c r="H168" s="9"/>
      <c r="I168" s="8"/>
      <c r="J168" s="8"/>
      <c r="K168" s="15"/>
      <c r="L168" s="5"/>
      <c r="M168" s="8"/>
      <c r="N168" s="5"/>
      <c r="O168" s="8"/>
      <c r="P168" s="9"/>
      <c r="Q168" s="8"/>
      <c r="R168" s="8"/>
      <c r="S168" s="8"/>
      <c r="T168" s="16">
        <f t="shared" si="7"/>
        <v>71.21</v>
      </c>
    </row>
    <row r="169" spans="1:20" ht="15" hidden="1" outlineLevel="2">
      <c r="A169" s="5" t="s">
        <v>147</v>
      </c>
      <c r="B169" s="19" t="s">
        <v>196</v>
      </c>
      <c r="C169" s="6" t="s">
        <v>490</v>
      </c>
      <c r="D169" s="5" t="s">
        <v>322</v>
      </c>
      <c r="E169" s="5" t="s">
        <v>36</v>
      </c>
      <c r="F169" s="5" t="s">
        <v>36</v>
      </c>
      <c r="G169" s="52"/>
      <c r="H169" s="53"/>
      <c r="I169" s="52"/>
      <c r="J169" s="52"/>
      <c r="K169" s="15"/>
      <c r="L169" s="5"/>
      <c r="M169" s="52"/>
      <c r="N169" s="15">
        <f>O169/$O$2</f>
        <v>3</v>
      </c>
      <c r="O169" s="52">
        <v>216</v>
      </c>
      <c r="P169" s="53"/>
      <c r="Q169" s="52"/>
      <c r="R169" s="52"/>
      <c r="S169" s="52"/>
      <c r="T169" s="16">
        <f t="shared" si="7"/>
        <v>216</v>
      </c>
    </row>
    <row r="170" spans="1:20" ht="15" hidden="1" outlineLevel="2">
      <c r="A170" s="12" t="s">
        <v>147</v>
      </c>
      <c r="B170" s="19" t="s">
        <v>196</v>
      </c>
      <c r="C170" s="12" t="s">
        <v>490</v>
      </c>
      <c r="D170" s="12" t="s">
        <v>322</v>
      </c>
      <c r="E170" s="12" t="s">
        <v>111</v>
      </c>
      <c r="F170" s="12" t="s">
        <v>111</v>
      </c>
      <c r="G170" s="54"/>
      <c r="H170" s="55"/>
      <c r="I170" s="54"/>
      <c r="J170" s="54"/>
      <c r="K170" s="14">
        <v>1</v>
      </c>
      <c r="L170" s="13">
        <v>0.5</v>
      </c>
      <c r="M170" s="54">
        <f>K170*L170*$M$2</f>
        <v>1567.5</v>
      </c>
      <c r="N170" s="56"/>
      <c r="O170" s="54"/>
      <c r="P170" s="55"/>
      <c r="Q170" s="54"/>
      <c r="R170" s="54"/>
      <c r="S170" s="54"/>
      <c r="T170" s="16">
        <f t="shared" si="7"/>
        <v>1567.5</v>
      </c>
    </row>
    <row r="171" spans="1:20" ht="15" hidden="1" outlineLevel="2">
      <c r="A171" s="5" t="s">
        <v>147</v>
      </c>
      <c r="B171" s="19" t="s">
        <v>196</v>
      </c>
      <c r="C171" s="6" t="s">
        <v>200</v>
      </c>
      <c r="D171" s="5" t="s">
        <v>322</v>
      </c>
      <c r="E171" s="5" t="s">
        <v>107</v>
      </c>
      <c r="F171" s="7">
        <v>15</v>
      </c>
      <c r="G171" s="8">
        <v>3515.7973190000043</v>
      </c>
      <c r="H171" s="9">
        <v>9724</v>
      </c>
      <c r="I171" s="8">
        <f>H171*$H$1</f>
        <v>972.4000000000001</v>
      </c>
      <c r="J171" s="8"/>
      <c r="K171" s="15"/>
      <c r="L171" s="5"/>
      <c r="M171" s="8"/>
      <c r="N171" s="5"/>
      <c r="O171" s="8"/>
      <c r="P171" s="9"/>
      <c r="Q171" s="8"/>
      <c r="R171" s="8"/>
      <c r="S171" s="8"/>
      <c r="T171" s="16">
        <f t="shared" si="7"/>
        <v>4488.197319000004</v>
      </c>
    </row>
    <row r="172" spans="1:20" ht="15" hidden="1" outlineLevel="2">
      <c r="A172" s="5" t="s">
        <v>147</v>
      </c>
      <c r="B172" s="19" t="s">
        <v>196</v>
      </c>
      <c r="C172" s="6" t="s">
        <v>200</v>
      </c>
      <c r="D172" s="5" t="s">
        <v>322</v>
      </c>
      <c r="E172" s="5" t="s">
        <v>107</v>
      </c>
      <c r="F172" s="7" t="s">
        <v>137</v>
      </c>
      <c r="G172" s="8">
        <v>763.790149</v>
      </c>
      <c r="H172" s="9">
        <v>174</v>
      </c>
      <c r="I172" s="8">
        <f>H172*$H$3</f>
        <v>10.44</v>
      </c>
      <c r="J172" s="8"/>
      <c r="K172" s="15"/>
      <c r="L172" s="5"/>
      <c r="M172" s="8"/>
      <c r="N172" s="5"/>
      <c r="O172" s="8"/>
      <c r="P172" s="9"/>
      <c r="Q172" s="8"/>
      <c r="R172" s="8"/>
      <c r="S172" s="8"/>
      <c r="T172" s="16">
        <f t="shared" si="7"/>
        <v>774.2301490000001</v>
      </c>
    </row>
    <row r="173" spans="1:20" ht="15" hidden="1" outlineLevel="2">
      <c r="A173" s="5" t="s">
        <v>147</v>
      </c>
      <c r="B173" s="19" t="s">
        <v>196</v>
      </c>
      <c r="C173" s="6" t="s">
        <v>200</v>
      </c>
      <c r="D173" s="5" t="s">
        <v>322</v>
      </c>
      <c r="E173" s="5" t="s">
        <v>107</v>
      </c>
      <c r="F173" s="7" t="s">
        <v>138</v>
      </c>
      <c r="G173" s="8">
        <v>1724.5951725000002</v>
      </c>
      <c r="H173" s="9">
        <v>1279</v>
      </c>
      <c r="I173" s="8">
        <f>H173*$H$3</f>
        <v>76.74</v>
      </c>
      <c r="J173" s="8"/>
      <c r="K173" s="15"/>
      <c r="L173" s="5"/>
      <c r="M173" s="8"/>
      <c r="N173" s="5"/>
      <c r="O173" s="8"/>
      <c r="P173" s="9"/>
      <c r="Q173" s="8"/>
      <c r="R173" s="8"/>
      <c r="S173" s="8"/>
      <c r="T173" s="16">
        <f t="shared" si="7"/>
        <v>1801.3351725000002</v>
      </c>
    </row>
    <row r="174" spans="1:20" ht="15" hidden="1" outlineLevel="2">
      <c r="A174" s="5" t="s">
        <v>147</v>
      </c>
      <c r="B174" s="19" t="s">
        <v>196</v>
      </c>
      <c r="C174" s="6" t="s">
        <v>200</v>
      </c>
      <c r="D174" s="5" t="s">
        <v>322</v>
      </c>
      <c r="E174" s="5" t="s">
        <v>107</v>
      </c>
      <c r="F174" s="7" t="s">
        <v>139</v>
      </c>
      <c r="G174" s="8">
        <v>728.764925</v>
      </c>
      <c r="H174" s="9">
        <v>271</v>
      </c>
      <c r="I174" s="8">
        <f>H174*$H$3</f>
        <v>16.259999999999998</v>
      </c>
      <c r="J174" s="8"/>
      <c r="K174" s="15"/>
      <c r="L174" s="5"/>
      <c r="M174" s="8"/>
      <c r="N174" s="5"/>
      <c r="O174" s="8"/>
      <c r="P174" s="9"/>
      <c r="Q174" s="8"/>
      <c r="R174" s="8"/>
      <c r="S174" s="8"/>
      <c r="T174" s="16">
        <f t="shared" si="7"/>
        <v>745.0249249999999</v>
      </c>
    </row>
    <row r="175" spans="1:20" ht="15" hidden="1" outlineLevel="2">
      <c r="A175" s="5" t="s">
        <v>147</v>
      </c>
      <c r="B175" s="19" t="s">
        <v>196</v>
      </c>
      <c r="C175" s="6" t="s">
        <v>200</v>
      </c>
      <c r="D175" s="5" t="s">
        <v>322</v>
      </c>
      <c r="E175" s="5" t="s">
        <v>107</v>
      </c>
      <c r="F175" s="7" t="s">
        <v>116</v>
      </c>
      <c r="G175" s="8">
        <v>2190.9462358000005</v>
      </c>
      <c r="H175" s="9">
        <v>2793</v>
      </c>
      <c r="I175" s="8">
        <f>H175*$H$2</f>
        <v>1340.6399999999999</v>
      </c>
      <c r="J175" s="8"/>
      <c r="K175" s="15"/>
      <c r="L175" s="5"/>
      <c r="M175" s="8"/>
      <c r="N175" s="5"/>
      <c r="O175" s="8"/>
      <c r="P175" s="9"/>
      <c r="Q175" s="8"/>
      <c r="R175" s="8"/>
      <c r="S175" s="8"/>
      <c r="T175" s="16">
        <f t="shared" si="7"/>
        <v>3531.5862358000004</v>
      </c>
    </row>
    <row r="176" spans="1:20" ht="15" hidden="1" outlineLevel="2">
      <c r="A176" s="5" t="s">
        <v>147</v>
      </c>
      <c r="B176" s="19" t="s">
        <v>196</v>
      </c>
      <c r="C176" s="6" t="s">
        <v>200</v>
      </c>
      <c r="D176" s="5" t="s">
        <v>322</v>
      </c>
      <c r="E176" s="5" t="s">
        <v>107</v>
      </c>
      <c r="F176" s="5" t="s">
        <v>110</v>
      </c>
      <c r="G176" s="52"/>
      <c r="H176" s="53"/>
      <c r="I176" s="52"/>
      <c r="J176" s="52">
        <v>180</v>
      </c>
      <c r="K176" s="15"/>
      <c r="L176" s="5"/>
      <c r="M176" s="52"/>
      <c r="N176" s="5"/>
      <c r="O176" s="52"/>
      <c r="P176" s="53"/>
      <c r="Q176" s="52"/>
      <c r="R176" s="52"/>
      <c r="S176" s="52"/>
      <c r="T176" s="16">
        <f t="shared" si="7"/>
        <v>180</v>
      </c>
    </row>
    <row r="177" spans="1:20" ht="15" hidden="1" outlineLevel="2">
      <c r="A177" s="5" t="s">
        <v>147</v>
      </c>
      <c r="B177" s="19" t="s">
        <v>196</v>
      </c>
      <c r="C177" s="6" t="s">
        <v>200</v>
      </c>
      <c r="D177" s="5" t="s">
        <v>322</v>
      </c>
      <c r="E177" s="5" t="s">
        <v>107</v>
      </c>
      <c r="F177" s="7" t="s">
        <v>154</v>
      </c>
      <c r="G177" s="8">
        <v>4.62</v>
      </c>
      <c r="H177" s="9">
        <v>15</v>
      </c>
      <c r="I177" s="8">
        <f>H177*$H$3</f>
        <v>0.8999999999999999</v>
      </c>
      <c r="J177" s="8"/>
      <c r="K177" s="15"/>
      <c r="L177" s="5"/>
      <c r="M177" s="8"/>
      <c r="N177" s="5"/>
      <c r="O177" s="8"/>
      <c r="P177" s="9"/>
      <c r="Q177" s="8"/>
      <c r="R177" s="8"/>
      <c r="S177" s="8"/>
      <c r="T177" s="16">
        <f t="shared" si="7"/>
        <v>5.52</v>
      </c>
    </row>
    <row r="178" spans="1:20" ht="15" hidden="1" outlineLevel="2">
      <c r="A178" s="5" t="s">
        <v>147</v>
      </c>
      <c r="B178" s="19" t="s">
        <v>196</v>
      </c>
      <c r="C178" s="6" t="s">
        <v>200</v>
      </c>
      <c r="D178" s="5" t="s">
        <v>322</v>
      </c>
      <c r="E178" s="5" t="s">
        <v>133</v>
      </c>
      <c r="F178" s="5" t="s">
        <v>133</v>
      </c>
      <c r="G178" s="52"/>
      <c r="H178" s="53"/>
      <c r="I178" s="52"/>
      <c r="J178" s="52"/>
      <c r="K178" s="15"/>
      <c r="L178" s="5"/>
      <c r="M178" s="52"/>
      <c r="N178" s="5"/>
      <c r="O178" s="52"/>
      <c r="P178" s="53"/>
      <c r="Q178" s="52"/>
      <c r="R178" s="52"/>
      <c r="S178" s="52">
        <v>75.56</v>
      </c>
      <c r="T178" s="16">
        <f t="shared" si="7"/>
        <v>75.56</v>
      </c>
    </row>
    <row r="179" spans="1:20" ht="15" hidden="1" outlineLevel="2">
      <c r="A179" s="5" t="s">
        <v>147</v>
      </c>
      <c r="B179" s="19" t="s">
        <v>196</v>
      </c>
      <c r="C179" s="6" t="s">
        <v>488</v>
      </c>
      <c r="D179" s="5" t="s">
        <v>320</v>
      </c>
      <c r="E179" s="5" t="s">
        <v>36</v>
      </c>
      <c r="F179" s="5" t="s">
        <v>36</v>
      </c>
      <c r="G179" s="52"/>
      <c r="H179" s="53"/>
      <c r="I179" s="52"/>
      <c r="J179" s="52"/>
      <c r="K179" s="15"/>
      <c r="L179" s="5"/>
      <c r="M179" s="52"/>
      <c r="N179" s="15">
        <f>O179/$O$2</f>
        <v>1</v>
      </c>
      <c r="O179" s="52">
        <v>72</v>
      </c>
      <c r="P179" s="53"/>
      <c r="Q179" s="52"/>
      <c r="R179" s="52"/>
      <c r="S179" s="52"/>
      <c r="T179" s="16">
        <f t="shared" si="7"/>
        <v>72</v>
      </c>
    </row>
    <row r="180" spans="1:20" ht="15" hidden="1" outlineLevel="2">
      <c r="A180" s="5" t="s">
        <v>147</v>
      </c>
      <c r="B180" s="19" t="s">
        <v>196</v>
      </c>
      <c r="C180" s="6" t="s">
        <v>198</v>
      </c>
      <c r="D180" s="5" t="s">
        <v>319</v>
      </c>
      <c r="E180" s="5" t="s">
        <v>133</v>
      </c>
      <c r="F180" s="5" t="s">
        <v>133</v>
      </c>
      <c r="G180" s="52"/>
      <c r="H180" s="53"/>
      <c r="I180" s="52"/>
      <c r="J180" s="52"/>
      <c r="K180" s="15"/>
      <c r="L180" s="5"/>
      <c r="M180" s="52"/>
      <c r="N180" s="5"/>
      <c r="O180" s="52"/>
      <c r="P180" s="53"/>
      <c r="Q180" s="52"/>
      <c r="R180" s="52"/>
      <c r="S180" s="52">
        <v>6.6</v>
      </c>
      <c r="T180" s="16">
        <f t="shared" si="7"/>
        <v>6.6</v>
      </c>
    </row>
    <row r="181" spans="1:20" ht="15" hidden="1" outlineLevel="2">
      <c r="A181" s="5" t="s">
        <v>147</v>
      </c>
      <c r="B181" s="19" t="s">
        <v>196</v>
      </c>
      <c r="C181" s="6" t="s">
        <v>198</v>
      </c>
      <c r="D181" s="5" t="s">
        <v>320</v>
      </c>
      <c r="E181" s="5" t="s">
        <v>107</v>
      </c>
      <c r="F181" s="7">
        <v>15</v>
      </c>
      <c r="G181" s="8">
        <v>3053.596719</v>
      </c>
      <c r="H181" s="9">
        <v>8621</v>
      </c>
      <c r="I181" s="8">
        <f>H181*$H$1</f>
        <v>862.1</v>
      </c>
      <c r="J181" s="8"/>
      <c r="K181" s="15"/>
      <c r="L181" s="5"/>
      <c r="M181" s="8"/>
      <c r="N181" s="5"/>
      <c r="O181" s="8"/>
      <c r="P181" s="9"/>
      <c r="Q181" s="8"/>
      <c r="R181" s="8"/>
      <c r="S181" s="8"/>
      <c r="T181" s="16">
        <f t="shared" si="7"/>
        <v>3915.696719</v>
      </c>
    </row>
    <row r="182" spans="1:20" ht="15" hidden="1" outlineLevel="2">
      <c r="A182" s="5" t="s">
        <v>147</v>
      </c>
      <c r="B182" s="19" t="s">
        <v>196</v>
      </c>
      <c r="C182" s="6" t="s">
        <v>198</v>
      </c>
      <c r="D182" s="5" t="s">
        <v>320</v>
      </c>
      <c r="E182" s="5" t="s">
        <v>107</v>
      </c>
      <c r="F182" s="7" t="s">
        <v>137</v>
      </c>
      <c r="G182" s="8">
        <v>776.7944280000002</v>
      </c>
      <c r="H182" s="9">
        <v>160</v>
      </c>
      <c r="I182" s="8">
        <f>H182*$H$3</f>
        <v>9.6</v>
      </c>
      <c r="J182" s="8"/>
      <c r="K182" s="15"/>
      <c r="L182" s="5"/>
      <c r="M182" s="8"/>
      <c r="N182" s="5"/>
      <c r="O182" s="8"/>
      <c r="P182" s="9"/>
      <c r="Q182" s="8"/>
      <c r="R182" s="8"/>
      <c r="S182" s="8"/>
      <c r="T182" s="16">
        <f t="shared" si="7"/>
        <v>786.3944280000002</v>
      </c>
    </row>
    <row r="183" spans="1:20" ht="15" hidden="1" outlineLevel="2">
      <c r="A183" s="5" t="s">
        <v>147</v>
      </c>
      <c r="B183" s="19" t="s">
        <v>196</v>
      </c>
      <c r="C183" s="6" t="s">
        <v>198</v>
      </c>
      <c r="D183" s="5" t="s">
        <v>320</v>
      </c>
      <c r="E183" s="5" t="s">
        <v>107</v>
      </c>
      <c r="F183" s="7" t="s">
        <v>138</v>
      </c>
      <c r="G183" s="8">
        <v>638.1252435</v>
      </c>
      <c r="H183" s="9">
        <v>432</v>
      </c>
      <c r="I183" s="8">
        <f>H183*$H$3</f>
        <v>25.919999999999998</v>
      </c>
      <c r="J183" s="8"/>
      <c r="K183" s="15"/>
      <c r="L183" s="5"/>
      <c r="M183" s="8"/>
      <c r="N183" s="5"/>
      <c r="O183" s="8"/>
      <c r="P183" s="9"/>
      <c r="Q183" s="8"/>
      <c r="R183" s="8"/>
      <c r="S183" s="8"/>
      <c r="T183" s="16">
        <f t="shared" si="7"/>
        <v>664.0452435</v>
      </c>
    </row>
    <row r="184" spans="1:20" ht="15" hidden="1" outlineLevel="2">
      <c r="A184" s="5" t="s">
        <v>147</v>
      </c>
      <c r="B184" s="19" t="s">
        <v>196</v>
      </c>
      <c r="C184" s="6" t="s">
        <v>198</v>
      </c>
      <c r="D184" s="5" t="s">
        <v>320</v>
      </c>
      <c r="E184" s="5" t="s">
        <v>107</v>
      </c>
      <c r="F184" s="7" t="s">
        <v>139</v>
      </c>
      <c r="G184" s="8">
        <v>1024.1502249999999</v>
      </c>
      <c r="H184" s="9">
        <v>809</v>
      </c>
      <c r="I184" s="8">
        <f>H184*$H$3</f>
        <v>48.54</v>
      </c>
      <c r="J184" s="8"/>
      <c r="K184" s="15"/>
      <c r="L184" s="5"/>
      <c r="M184" s="8"/>
      <c r="N184" s="5"/>
      <c r="O184" s="8"/>
      <c r="P184" s="9"/>
      <c r="Q184" s="8"/>
      <c r="R184" s="8"/>
      <c r="S184" s="8"/>
      <c r="T184" s="16">
        <f t="shared" si="7"/>
        <v>1072.6902249999998</v>
      </c>
    </row>
    <row r="185" spans="1:20" ht="15" hidden="1" outlineLevel="2">
      <c r="A185" s="5" t="s">
        <v>147</v>
      </c>
      <c r="B185" s="19" t="s">
        <v>196</v>
      </c>
      <c r="C185" s="6" t="s">
        <v>198</v>
      </c>
      <c r="D185" s="5" t="s">
        <v>320</v>
      </c>
      <c r="E185" s="5" t="s">
        <v>107</v>
      </c>
      <c r="F185" s="7" t="s">
        <v>116</v>
      </c>
      <c r="G185" s="8">
        <v>366.29593279999995</v>
      </c>
      <c r="H185" s="9">
        <v>432</v>
      </c>
      <c r="I185" s="8">
        <f>H185*$H$2</f>
        <v>207.35999999999999</v>
      </c>
      <c r="J185" s="8"/>
      <c r="K185" s="15"/>
      <c r="L185" s="5"/>
      <c r="M185" s="8"/>
      <c r="N185" s="5"/>
      <c r="O185" s="8"/>
      <c r="P185" s="9"/>
      <c r="Q185" s="8"/>
      <c r="R185" s="8"/>
      <c r="S185" s="8"/>
      <c r="T185" s="16">
        <f t="shared" si="7"/>
        <v>573.6559328</v>
      </c>
    </row>
    <row r="186" spans="1:20" ht="15" hidden="1" outlineLevel="2">
      <c r="A186" s="5" t="s">
        <v>147</v>
      </c>
      <c r="B186" s="19" t="s">
        <v>196</v>
      </c>
      <c r="C186" s="6" t="s">
        <v>198</v>
      </c>
      <c r="D186" s="5" t="s">
        <v>320</v>
      </c>
      <c r="E186" s="5" t="s">
        <v>107</v>
      </c>
      <c r="F186" s="5" t="s">
        <v>110</v>
      </c>
      <c r="G186" s="52"/>
      <c r="H186" s="53"/>
      <c r="I186" s="52"/>
      <c r="J186" s="52">
        <v>180</v>
      </c>
      <c r="K186" s="15"/>
      <c r="L186" s="5"/>
      <c r="M186" s="52"/>
      <c r="N186" s="5"/>
      <c r="O186" s="52"/>
      <c r="P186" s="53"/>
      <c r="Q186" s="52"/>
      <c r="R186" s="52"/>
      <c r="S186" s="52"/>
      <c r="T186" s="16">
        <f t="shared" si="7"/>
        <v>180</v>
      </c>
    </row>
    <row r="187" spans="1:20" ht="15" hidden="1" outlineLevel="2">
      <c r="A187" s="5" t="s">
        <v>147</v>
      </c>
      <c r="B187" s="19" t="s">
        <v>196</v>
      </c>
      <c r="C187" s="6" t="s">
        <v>198</v>
      </c>
      <c r="D187" s="5" t="s">
        <v>320</v>
      </c>
      <c r="E187" s="5" t="s">
        <v>107</v>
      </c>
      <c r="F187" s="7" t="s">
        <v>154</v>
      </c>
      <c r="G187" s="8">
        <v>9.383000000000001</v>
      </c>
      <c r="H187" s="9">
        <v>30</v>
      </c>
      <c r="I187" s="8">
        <f>H187*$H$3</f>
        <v>1.7999999999999998</v>
      </c>
      <c r="J187" s="8"/>
      <c r="K187" s="15"/>
      <c r="L187" s="5"/>
      <c r="M187" s="8"/>
      <c r="N187" s="5"/>
      <c r="O187" s="8"/>
      <c r="P187" s="9"/>
      <c r="Q187" s="8"/>
      <c r="R187" s="8"/>
      <c r="S187" s="8"/>
      <c r="T187" s="16">
        <f t="shared" si="7"/>
        <v>11.183</v>
      </c>
    </row>
    <row r="188" spans="1:20" ht="15" hidden="1" outlineLevel="2">
      <c r="A188" s="5" t="s">
        <v>147</v>
      </c>
      <c r="B188" s="19" t="s">
        <v>196</v>
      </c>
      <c r="C188" s="6" t="s">
        <v>198</v>
      </c>
      <c r="D188" s="5" t="s">
        <v>320</v>
      </c>
      <c r="E188" s="5" t="s">
        <v>133</v>
      </c>
      <c r="F188" s="5" t="s">
        <v>133</v>
      </c>
      <c r="G188" s="52"/>
      <c r="H188" s="53"/>
      <c r="I188" s="52"/>
      <c r="J188" s="52"/>
      <c r="K188" s="15"/>
      <c r="L188" s="5"/>
      <c r="M188" s="52"/>
      <c r="N188" s="5"/>
      <c r="O188" s="52"/>
      <c r="P188" s="53"/>
      <c r="Q188" s="52"/>
      <c r="R188" s="52"/>
      <c r="S188" s="52">
        <v>102.01</v>
      </c>
      <c r="T188" s="16">
        <f t="shared" si="7"/>
        <v>102.01</v>
      </c>
    </row>
    <row r="189" spans="1:20" ht="15" hidden="1" outlineLevel="2">
      <c r="A189" s="5" t="s">
        <v>147</v>
      </c>
      <c r="B189" s="19" t="s">
        <v>201</v>
      </c>
      <c r="C189" s="6" t="s">
        <v>202</v>
      </c>
      <c r="D189" s="5" t="s">
        <v>323</v>
      </c>
      <c r="E189" s="5" t="s">
        <v>107</v>
      </c>
      <c r="F189" s="7">
        <v>15</v>
      </c>
      <c r="G189" s="8">
        <v>518.308047</v>
      </c>
      <c r="H189" s="9">
        <v>1414</v>
      </c>
      <c r="I189" s="8">
        <f>H189*$H$1</f>
        <v>141.4</v>
      </c>
      <c r="J189" s="8"/>
      <c r="K189" s="15"/>
      <c r="L189" s="5"/>
      <c r="M189" s="8"/>
      <c r="N189" s="5"/>
      <c r="O189" s="8"/>
      <c r="P189" s="9"/>
      <c r="Q189" s="8"/>
      <c r="R189" s="8"/>
      <c r="S189" s="8"/>
      <c r="T189" s="16">
        <f t="shared" si="7"/>
        <v>659.708047</v>
      </c>
    </row>
    <row r="190" spans="1:20" ht="15" hidden="1" outlineLevel="2">
      <c r="A190" s="5" t="s">
        <v>147</v>
      </c>
      <c r="B190" s="19" t="s">
        <v>201</v>
      </c>
      <c r="C190" s="6" t="s">
        <v>202</v>
      </c>
      <c r="D190" s="5" t="s">
        <v>323</v>
      </c>
      <c r="E190" s="5" t="s">
        <v>107</v>
      </c>
      <c r="F190" s="7" t="s">
        <v>137</v>
      </c>
      <c r="G190" s="8">
        <v>28.316766</v>
      </c>
      <c r="H190" s="9">
        <v>10</v>
      </c>
      <c r="I190" s="8">
        <f>H190*$H$3</f>
        <v>0.6</v>
      </c>
      <c r="J190" s="8"/>
      <c r="K190" s="15"/>
      <c r="L190" s="5"/>
      <c r="M190" s="8"/>
      <c r="N190" s="5"/>
      <c r="O190" s="8"/>
      <c r="P190" s="9"/>
      <c r="Q190" s="8"/>
      <c r="R190" s="8"/>
      <c r="S190" s="8"/>
      <c r="T190" s="16">
        <f t="shared" si="7"/>
        <v>28.916766000000003</v>
      </c>
    </row>
    <row r="191" spans="1:20" ht="15" hidden="1" outlineLevel="2">
      <c r="A191" s="5" t="s">
        <v>147</v>
      </c>
      <c r="B191" s="19" t="s">
        <v>201</v>
      </c>
      <c r="C191" s="6" t="s">
        <v>202</v>
      </c>
      <c r="D191" s="5" t="s">
        <v>323</v>
      </c>
      <c r="E191" s="5" t="s">
        <v>107</v>
      </c>
      <c r="F191" s="7" t="s">
        <v>138</v>
      </c>
      <c r="G191" s="8">
        <v>75.281172</v>
      </c>
      <c r="H191" s="9">
        <v>47</v>
      </c>
      <c r="I191" s="8">
        <f>H191*$H$3</f>
        <v>2.82</v>
      </c>
      <c r="J191" s="8"/>
      <c r="K191" s="15"/>
      <c r="L191" s="5"/>
      <c r="M191" s="8"/>
      <c r="N191" s="5"/>
      <c r="O191" s="8"/>
      <c r="P191" s="9"/>
      <c r="Q191" s="8"/>
      <c r="R191" s="8"/>
      <c r="S191" s="8"/>
      <c r="T191" s="16">
        <f t="shared" si="7"/>
        <v>78.10117199999999</v>
      </c>
    </row>
    <row r="192" spans="1:20" ht="15" hidden="1" outlineLevel="2">
      <c r="A192" s="5" t="s">
        <v>147</v>
      </c>
      <c r="B192" s="19" t="s">
        <v>201</v>
      </c>
      <c r="C192" s="6" t="s">
        <v>202</v>
      </c>
      <c r="D192" s="5" t="s">
        <v>323</v>
      </c>
      <c r="E192" s="5" t="s">
        <v>107</v>
      </c>
      <c r="F192" s="7" t="s">
        <v>139</v>
      </c>
      <c r="G192" s="8">
        <v>57.438849999999995</v>
      </c>
      <c r="H192" s="9">
        <v>95</v>
      </c>
      <c r="I192" s="8">
        <f>H192*$H$3</f>
        <v>5.7</v>
      </c>
      <c r="J192" s="8"/>
      <c r="K192" s="15"/>
      <c r="L192" s="5"/>
      <c r="M192" s="8"/>
      <c r="N192" s="5"/>
      <c r="O192" s="8"/>
      <c r="P192" s="9"/>
      <c r="Q192" s="8"/>
      <c r="R192" s="8"/>
      <c r="S192" s="8"/>
      <c r="T192" s="16">
        <f t="shared" si="7"/>
        <v>63.13885</v>
      </c>
    </row>
    <row r="193" spans="1:20" ht="15" hidden="1" outlineLevel="2">
      <c r="A193" s="5" t="s">
        <v>147</v>
      </c>
      <c r="B193" s="19" t="s">
        <v>201</v>
      </c>
      <c r="C193" s="6" t="s">
        <v>202</v>
      </c>
      <c r="D193" s="5" t="s">
        <v>323</v>
      </c>
      <c r="E193" s="5" t="s">
        <v>107</v>
      </c>
      <c r="F193" s="7" t="s">
        <v>116</v>
      </c>
      <c r="G193" s="8">
        <v>62.48942280000001</v>
      </c>
      <c r="H193" s="9">
        <v>72</v>
      </c>
      <c r="I193" s="8">
        <f>H193*$H$2</f>
        <v>34.56</v>
      </c>
      <c r="J193" s="8"/>
      <c r="K193" s="15"/>
      <c r="L193" s="5"/>
      <c r="M193" s="8"/>
      <c r="N193" s="5"/>
      <c r="O193" s="8"/>
      <c r="P193" s="9"/>
      <c r="Q193" s="8"/>
      <c r="R193" s="8"/>
      <c r="S193" s="8"/>
      <c r="T193" s="16">
        <f t="shared" si="7"/>
        <v>97.0494228</v>
      </c>
    </row>
    <row r="194" spans="1:20" ht="15" hidden="1" outlineLevel="2">
      <c r="A194" s="5" t="s">
        <v>147</v>
      </c>
      <c r="B194" s="19" t="s">
        <v>201</v>
      </c>
      <c r="C194" s="6" t="s">
        <v>202</v>
      </c>
      <c r="D194" s="5" t="s">
        <v>323</v>
      </c>
      <c r="E194" s="5" t="s">
        <v>107</v>
      </c>
      <c r="F194" s="5" t="s">
        <v>110</v>
      </c>
      <c r="G194" s="52"/>
      <c r="H194" s="53"/>
      <c r="I194" s="52"/>
      <c r="J194" s="52">
        <v>180</v>
      </c>
      <c r="K194" s="15"/>
      <c r="L194" s="5"/>
      <c r="M194" s="52"/>
      <c r="N194" s="5"/>
      <c r="O194" s="52"/>
      <c r="P194" s="53"/>
      <c r="Q194" s="52"/>
      <c r="R194" s="52"/>
      <c r="S194" s="52"/>
      <c r="T194" s="16">
        <f t="shared" si="7"/>
        <v>180</v>
      </c>
    </row>
    <row r="195" spans="1:20" ht="15" hidden="1" outlineLevel="2">
      <c r="A195" s="5" t="s">
        <v>147</v>
      </c>
      <c r="B195" s="19" t="s">
        <v>201</v>
      </c>
      <c r="C195" s="6" t="s">
        <v>202</v>
      </c>
      <c r="D195" s="5" t="s">
        <v>323</v>
      </c>
      <c r="E195" s="5" t="s">
        <v>133</v>
      </c>
      <c r="F195" s="5" t="s">
        <v>133</v>
      </c>
      <c r="G195" s="52"/>
      <c r="H195" s="53"/>
      <c r="I195" s="52"/>
      <c r="J195" s="52"/>
      <c r="K195" s="15"/>
      <c r="L195" s="5"/>
      <c r="M195" s="52"/>
      <c r="N195" s="5"/>
      <c r="O195" s="52"/>
      <c r="P195" s="53"/>
      <c r="Q195" s="52"/>
      <c r="R195" s="52"/>
      <c r="S195" s="52">
        <v>24.37</v>
      </c>
      <c r="T195" s="16">
        <f aca="true" t="shared" si="8" ref="T195:T226">G195+I195+J195+M195+O195+Q195+R195+S195</f>
        <v>24.37</v>
      </c>
    </row>
    <row r="196" spans="1:20" ht="15" hidden="1" outlineLevel="2">
      <c r="A196" s="5" t="s">
        <v>147</v>
      </c>
      <c r="B196" s="19" t="s">
        <v>148</v>
      </c>
      <c r="C196" s="6" t="s">
        <v>481</v>
      </c>
      <c r="D196" s="5" t="s">
        <v>308</v>
      </c>
      <c r="E196" s="5" t="s">
        <v>107</v>
      </c>
      <c r="F196" s="7" t="s">
        <v>860</v>
      </c>
      <c r="G196" s="8">
        <v>56.95</v>
      </c>
      <c r="H196" s="9"/>
      <c r="I196" s="8"/>
      <c r="J196" s="8"/>
      <c r="K196" s="15"/>
      <c r="L196" s="5"/>
      <c r="M196" s="8"/>
      <c r="N196" s="5"/>
      <c r="O196" s="8"/>
      <c r="P196" s="9"/>
      <c r="Q196" s="8"/>
      <c r="R196" s="8"/>
      <c r="S196" s="8"/>
      <c r="T196" s="16">
        <f t="shared" si="8"/>
        <v>56.95</v>
      </c>
    </row>
    <row r="197" spans="1:20" ht="15" hidden="1" outlineLevel="2">
      <c r="A197" s="5" t="s">
        <v>147</v>
      </c>
      <c r="B197" s="19" t="s">
        <v>148</v>
      </c>
      <c r="C197" s="6" t="s">
        <v>481</v>
      </c>
      <c r="D197" s="5" t="s">
        <v>308</v>
      </c>
      <c r="E197" s="5" t="s">
        <v>36</v>
      </c>
      <c r="F197" s="5" t="s">
        <v>36</v>
      </c>
      <c r="G197" s="52"/>
      <c r="H197" s="53"/>
      <c r="I197" s="52"/>
      <c r="J197" s="52"/>
      <c r="K197" s="15"/>
      <c r="L197" s="5"/>
      <c r="M197" s="52"/>
      <c r="N197" s="15">
        <f>O197/$O$2</f>
        <v>1.25</v>
      </c>
      <c r="O197" s="52">
        <v>90</v>
      </c>
      <c r="P197" s="53"/>
      <c r="Q197" s="52"/>
      <c r="R197" s="52"/>
      <c r="S197" s="52"/>
      <c r="T197" s="16">
        <f t="shared" si="8"/>
        <v>90</v>
      </c>
    </row>
    <row r="198" spans="1:20" ht="15" hidden="1" outlineLevel="2">
      <c r="A198" s="12" t="s">
        <v>147</v>
      </c>
      <c r="B198" s="19" t="s">
        <v>148</v>
      </c>
      <c r="C198" s="12" t="s">
        <v>481</v>
      </c>
      <c r="D198" s="12" t="s">
        <v>308</v>
      </c>
      <c r="E198" s="12" t="s">
        <v>111</v>
      </c>
      <c r="F198" s="12" t="s">
        <v>111</v>
      </c>
      <c r="G198" s="54"/>
      <c r="H198" s="55"/>
      <c r="I198" s="54"/>
      <c r="J198" s="54"/>
      <c r="K198" s="14">
        <v>0.2</v>
      </c>
      <c r="L198" s="13">
        <v>0.25</v>
      </c>
      <c r="M198" s="54">
        <f>K198*L198*$M$2</f>
        <v>156.75</v>
      </c>
      <c r="N198" s="56"/>
      <c r="O198" s="54"/>
      <c r="P198" s="55"/>
      <c r="Q198" s="54"/>
      <c r="R198" s="54"/>
      <c r="S198" s="54"/>
      <c r="T198" s="16">
        <f t="shared" si="8"/>
        <v>156.75</v>
      </c>
    </row>
    <row r="199" spans="1:20" ht="15" hidden="1" outlineLevel="2">
      <c r="A199" s="5" t="s">
        <v>147</v>
      </c>
      <c r="B199" s="19" t="s">
        <v>148</v>
      </c>
      <c r="C199" s="6" t="s">
        <v>481</v>
      </c>
      <c r="D199" s="5" t="s">
        <v>459</v>
      </c>
      <c r="E199" s="5" t="s">
        <v>107</v>
      </c>
      <c r="F199" s="7" t="s">
        <v>860</v>
      </c>
      <c r="G199" s="8">
        <v>0.44</v>
      </c>
      <c r="H199" s="9"/>
      <c r="I199" s="8"/>
      <c r="J199" s="8"/>
      <c r="K199" s="15"/>
      <c r="L199" s="5"/>
      <c r="M199" s="8"/>
      <c r="N199" s="5"/>
      <c r="O199" s="8"/>
      <c r="P199" s="9"/>
      <c r="Q199" s="8"/>
      <c r="R199" s="8"/>
      <c r="S199" s="8"/>
      <c r="T199" s="16">
        <f t="shared" si="8"/>
        <v>0.44</v>
      </c>
    </row>
    <row r="200" spans="1:20" ht="15" hidden="1" outlineLevel="2">
      <c r="A200" s="5" t="s">
        <v>147</v>
      </c>
      <c r="B200" s="19" t="s">
        <v>148</v>
      </c>
      <c r="C200" s="6" t="s">
        <v>179</v>
      </c>
      <c r="D200" s="5" t="s">
        <v>308</v>
      </c>
      <c r="E200" s="5" t="s">
        <v>107</v>
      </c>
      <c r="F200" s="7">
        <v>15</v>
      </c>
      <c r="G200" s="8">
        <v>123.07506400000001</v>
      </c>
      <c r="H200" s="9">
        <v>354</v>
      </c>
      <c r="I200" s="8">
        <f>H200*$H$1</f>
        <v>35.4</v>
      </c>
      <c r="J200" s="8"/>
      <c r="K200" s="15"/>
      <c r="L200" s="5"/>
      <c r="M200" s="8"/>
      <c r="N200" s="5"/>
      <c r="O200" s="8"/>
      <c r="P200" s="9"/>
      <c r="Q200" s="8"/>
      <c r="R200" s="8"/>
      <c r="S200" s="8"/>
      <c r="T200" s="16">
        <f t="shared" si="8"/>
        <v>158.475064</v>
      </c>
    </row>
    <row r="201" spans="1:20" ht="15" hidden="1" outlineLevel="2">
      <c r="A201" s="5" t="s">
        <v>147</v>
      </c>
      <c r="B201" s="19" t="s">
        <v>148</v>
      </c>
      <c r="C201" s="6" t="s">
        <v>179</v>
      </c>
      <c r="D201" s="5" t="s">
        <v>308</v>
      </c>
      <c r="E201" s="5" t="s">
        <v>107</v>
      </c>
      <c r="F201" s="7" t="s">
        <v>137</v>
      </c>
      <c r="G201" s="8">
        <v>13.292805000000001</v>
      </c>
      <c r="H201" s="9">
        <v>3</v>
      </c>
      <c r="I201" s="8">
        <f>H201*$H$3</f>
        <v>0.18</v>
      </c>
      <c r="J201" s="8"/>
      <c r="K201" s="15"/>
      <c r="L201" s="5"/>
      <c r="M201" s="8"/>
      <c r="N201" s="5"/>
      <c r="O201" s="8"/>
      <c r="P201" s="9"/>
      <c r="Q201" s="8"/>
      <c r="R201" s="8"/>
      <c r="S201" s="8"/>
      <c r="T201" s="16">
        <f t="shared" si="8"/>
        <v>13.472805000000001</v>
      </c>
    </row>
    <row r="202" spans="1:20" ht="15" hidden="1" outlineLevel="2">
      <c r="A202" s="5" t="s">
        <v>147</v>
      </c>
      <c r="B202" s="19" t="s">
        <v>148</v>
      </c>
      <c r="C202" s="6" t="s">
        <v>179</v>
      </c>
      <c r="D202" s="5" t="s">
        <v>308</v>
      </c>
      <c r="E202" s="5" t="s">
        <v>107</v>
      </c>
      <c r="F202" s="7" t="s">
        <v>138</v>
      </c>
      <c r="G202" s="8">
        <v>48.16821900000001</v>
      </c>
      <c r="H202" s="9">
        <v>30</v>
      </c>
      <c r="I202" s="8">
        <f>H202*$H$3</f>
        <v>1.7999999999999998</v>
      </c>
      <c r="J202" s="8"/>
      <c r="K202" s="15"/>
      <c r="L202" s="5"/>
      <c r="M202" s="8"/>
      <c r="N202" s="5"/>
      <c r="O202" s="8"/>
      <c r="P202" s="9"/>
      <c r="Q202" s="8"/>
      <c r="R202" s="8"/>
      <c r="S202" s="8"/>
      <c r="T202" s="16">
        <f t="shared" si="8"/>
        <v>49.968219000000005</v>
      </c>
    </row>
    <row r="203" spans="1:20" ht="15" hidden="1" outlineLevel="2">
      <c r="A203" s="5" t="s">
        <v>147</v>
      </c>
      <c r="B203" s="19" t="s">
        <v>148</v>
      </c>
      <c r="C203" s="6" t="s">
        <v>179</v>
      </c>
      <c r="D203" s="5" t="s">
        <v>308</v>
      </c>
      <c r="E203" s="5" t="s">
        <v>107</v>
      </c>
      <c r="F203" s="7" t="s">
        <v>139</v>
      </c>
      <c r="G203" s="8">
        <v>5.765199999999999</v>
      </c>
      <c r="H203" s="9">
        <v>13</v>
      </c>
      <c r="I203" s="8">
        <f>H203*$H$3</f>
        <v>0.78</v>
      </c>
      <c r="J203" s="8"/>
      <c r="K203" s="15"/>
      <c r="L203" s="5"/>
      <c r="M203" s="8"/>
      <c r="N203" s="5"/>
      <c r="O203" s="8"/>
      <c r="P203" s="9"/>
      <c r="Q203" s="8"/>
      <c r="R203" s="8"/>
      <c r="S203" s="8"/>
      <c r="T203" s="16">
        <f t="shared" si="8"/>
        <v>6.5451999999999995</v>
      </c>
    </row>
    <row r="204" spans="1:20" ht="15" hidden="1" outlineLevel="2">
      <c r="A204" s="5" t="s">
        <v>147</v>
      </c>
      <c r="B204" s="19" t="s">
        <v>148</v>
      </c>
      <c r="C204" s="6" t="s">
        <v>179</v>
      </c>
      <c r="D204" s="5" t="s">
        <v>308</v>
      </c>
      <c r="E204" s="5" t="s">
        <v>107</v>
      </c>
      <c r="F204" s="7" t="s">
        <v>116</v>
      </c>
      <c r="G204" s="8">
        <v>28.2338406</v>
      </c>
      <c r="H204" s="9">
        <v>42</v>
      </c>
      <c r="I204" s="8">
        <f>H204*$H$2</f>
        <v>20.16</v>
      </c>
      <c r="J204" s="8"/>
      <c r="K204" s="15"/>
      <c r="L204" s="5"/>
      <c r="M204" s="8"/>
      <c r="N204" s="5"/>
      <c r="O204" s="8"/>
      <c r="P204" s="9"/>
      <c r="Q204" s="8"/>
      <c r="R204" s="8"/>
      <c r="S204" s="8"/>
      <c r="T204" s="16">
        <f t="shared" si="8"/>
        <v>48.393840600000004</v>
      </c>
    </row>
    <row r="205" spans="1:20" ht="15" hidden="1" outlineLevel="2">
      <c r="A205" s="5" t="s">
        <v>147</v>
      </c>
      <c r="B205" s="19" t="s">
        <v>148</v>
      </c>
      <c r="C205" s="6" t="s">
        <v>179</v>
      </c>
      <c r="D205" s="5" t="s">
        <v>308</v>
      </c>
      <c r="E205" s="5" t="s">
        <v>107</v>
      </c>
      <c r="F205" s="5" t="s">
        <v>110</v>
      </c>
      <c r="G205" s="52"/>
      <c r="H205" s="53"/>
      <c r="I205" s="52"/>
      <c r="J205" s="52">
        <v>180</v>
      </c>
      <c r="K205" s="15"/>
      <c r="L205" s="5"/>
      <c r="M205" s="52"/>
      <c r="N205" s="5"/>
      <c r="O205" s="52"/>
      <c r="P205" s="53"/>
      <c r="Q205" s="52"/>
      <c r="R205" s="52"/>
      <c r="S205" s="52"/>
      <c r="T205" s="16">
        <f t="shared" si="8"/>
        <v>180</v>
      </c>
    </row>
    <row r="206" spans="1:20" ht="15" hidden="1" outlineLevel="2">
      <c r="A206" s="5" t="s">
        <v>147</v>
      </c>
      <c r="B206" s="19" t="s">
        <v>148</v>
      </c>
      <c r="C206" s="6" t="s">
        <v>149</v>
      </c>
      <c r="D206" s="5" t="s">
        <v>277</v>
      </c>
      <c r="E206" s="5" t="s">
        <v>107</v>
      </c>
      <c r="F206" s="7">
        <v>15</v>
      </c>
      <c r="G206" s="8">
        <v>94.50921400000001</v>
      </c>
      <c r="H206" s="9">
        <v>272</v>
      </c>
      <c r="I206" s="8">
        <f>H206*$H$1</f>
        <v>27.200000000000003</v>
      </c>
      <c r="J206" s="8"/>
      <c r="K206" s="15"/>
      <c r="L206" s="5"/>
      <c r="M206" s="8"/>
      <c r="N206" s="5"/>
      <c r="O206" s="8"/>
      <c r="P206" s="9"/>
      <c r="Q206" s="8"/>
      <c r="R206" s="8"/>
      <c r="S206" s="8"/>
      <c r="T206" s="16">
        <f t="shared" si="8"/>
        <v>121.70921400000002</v>
      </c>
    </row>
    <row r="207" spans="1:20" ht="15" hidden="1" outlineLevel="2">
      <c r="A207" s="5" t="s">
        <v>147</v>
      </c>
      <c r="B207" s="19" t="s">
        <v>148</v>
      </c>
      <c r="C207" s="6" t="s">
        <v>149</v>
      </c>
      <c r="D207" s="5" t="s">
        <v>277</v>
      </c>
      <c r="E207" s="5" t="s">
        <v>107</v>
      </c>
      <c r="F207" s="7" t="s">
        <v>137</v>
      </c>
      <c r="G207" s="8">
        <v>91.08147550000001</v>
      </c>
      <c r="H207" s="9">
        <v>23</v>
      </c>
      <c r="I207" s="8">
        <f>H207*$H$3</f>
        <v>1.38</v>
      </c>
      <c r="J207" s="8"/>
      <c r="K207" s="15"/>
      <c r="L207" s="5"/>
      <c r="M207" s="8"/>
      <c r="N207" s="5"/>
      <c r="O207" s="8"/>
      <c r="P207" s="9"/>
      <c r="Q207" s="8"/>
      <c r="R207" s="8"/>
      <c r="S207" s="8"/>
      <c r="T207" s="16">
        <f t="shared" si="8"/>
        <v>92.4614755</v>
      </c>
    </row>
    <row r="208" spans="1:20" ht="15" hidden="1" outlineLevel="2">
      <c r="A208" s="5" t="s">
        <v>147</v>
      </c>
      <c r="B208" s="19" t="s">
        <v>148</v>
      </c>
      <c r="C208" s="6" t="s">
        <v>149</v>
      </c>
      <c r="D208" s="5" t="s">
        <v>277</v>
      </c>
      <c r="E208" s="5" t="s">
        <v>107</v>
      </c>
      <c r="F208" s="7" t="s">
        <v>138</v>
      </c>
      <c r="G208" s="8">
        <v>65.613144</v>
      </c>
      <c r="H208" s="9">
        <v>28</v>
      </c>
      <c r="I208" s="8">
        <f>H208*$H$3</f>
        <v>1.68</v>
      </c>
      <c r="J208" s="8"/>
      <c r="K208" s="15"/>
      <c r="L208" s="5"/>
      <c r="M208" s="8"/>
      <c r="N208" s="5"/>
      <c r="O208" s="8"/>
      <c r="P208" s="9"/>
      <c r="Q208" s="8"/>
      <c r="R208" s="8"/>
      <c r="S208" s="8"/>
      <c r="T208" s="16">
        <f t="shared" si="8"/>
        <v>67.29314400000001</v>
      </c>
    </row>
    <row r="209" spans="1:20" ht="15" hidden="1" outlineLevel="2">
      <c r="A209" s="5" t="s">
        <v>147</v>
      </c>
      <c r="B209" s="19" t="s">
        <v>148</v>
      </c>
      <c r="C209" s="6" t="s">
        <v>149</v>
      </c>
      <c r="D209" s="5" t="s">
        <v>277</v>
      </c>
      <c r="E209" s="5" t="s">
        <v>107</v>
      </c>
      <c r="F209" s="7" t="s">
        <v>139</v>
      </c>
      <c r="G209" s="8">
        <v>17.843699999999995</v>
      </c>
      <c r="H209" s="9">
        <v>14</v>
      </c>
      <c r="I209" s="8">
        <f>H209*$H$3</f>
        <v>0.84</v>
      </c>
      <c r="J209" s="8"/>
      <c r="K209" s="15"/>
      <c r="L209" s="5"/>
      <c r="M209" s="8"/>
      <c r="N209" s="5"/>
      <c r="O209" s="8"/>
      <c r="P209" s="9"/>
      <c r="Q209" s="8"/>
      <c r="R209" s="8"/>
      <c r="S209" s="8"/>
      <c r="T209" s="16">
        <f t="shared" si="8"/>
        <v>18.683699999999995</v>
      </c>
    </row>
    <row r="210" spans="1:20" ht="15" hidden="1" outlineLevel="2">
      <c r="A210" s="5" t="s">
        <v>147</v>
      </c>
      <c r="B210" s="19" t="s">
        <v>148</v>
      </c>
      <c r="C210" s="6" t="s">
        <v>149</v>
      </c>
      <c r="D210" s="5" t="s">
        <v>277</v>
      </c>
      <c r="E210" s="5" t="s">
        <v>107</v>
      </c>
      <c r="F210" s="7" t="s">
        <v>116</v>
      </c>
      <c r="G210" s="8">
        <v>6.1192306</v>
      </c>
      <c r="H210" s="9">
        <v>9</v>
      </c>
      <c r="I210" s="8">
        <f>H210*$H$2</f>
        <v>4.32</v>
      </c>
      <c r="J210" s="8"/>
      <c r="K210" s="15"/>
      <c r="L210" s="5"/>
      <c r="M210" s="8"/>
      <c r="N210" s="5"/>
      <c r="O210" s="8"/>
      <c r="P210" s="9"/>
      <c r="Q210" s="8"/>
      <c r="R210" s="8"/>
      <c r="S210" s="8"/>
      <c r="T210" s="16">
        <f t="shared" si="8"/>
        <v>10.4392306</v>
      </c>
    </row>
    <row r="211" spans="1:20" ht="15" hidden="1" outlineLevel="2">
      <c r="A211" s="5" t="s">
        <v>147</v>
      </c>
      <c r="B211" s="19" t="s">
        <v>148</v>
      </c>
      <c r="C211" s="6" t="s">
        <v>149</v>
      </c>
      <c r="D211" s="5" t="s">
        <v>277</v>
      </c>
      <c r="E211" s="5" t="s">
        <v>107</v>
      </c>
      <c r="F211" s="5" t="s">
        <v>110</v>
      </c>
      <c r="G211" s="52"/>
      <c r="H211" s="53"/>
      <c r="I211" s="52"/>
      <c r="J211" s="52">
        <v>180</v>
      </c>
      <c r="K211" s="15"/>
      <c r="L211" s="5"/>
      <c r="M211" s="52"/>
      <c r="N211" s="5"/>
      <c r="O211" s="52"/>
      <c r="P211" s="53"/>
      <c r="Q211" s="52"/>
      <c r="R211" s="52"/>
      <c r="S211" s="52"/>
      <c r="T211" s="16">
        <f t="shared" si="8"/>
        <v>180</v>
      </c>
    </row>
    <row r="212" spans="1:20" ht="15" hidden="1" outlineLevel="2">
      <c r="A212" s="5" t="s">
        <v>147</v>
      </c>
      <c r="B212" s="19" t="s">
        <v>148</v>
      </c>
      <c r="C212" s="6" t="s">
        <v>484</v>
      </c>
      <c r="D212" s="5" t="s">
        <v>316</v>
      </c>
      <c r="E212" s="5" t="s">
        <v>36</v>
      </c>
      <c r="F212" s="5" t="s">
        <v>36</v>
      </c>
      <c r="G212" s="52"/>
      <c r="H212" s="53"/>
      <c r="I212" s="52"/>
      <c r="J212" s="52"/>
      <c r="K212" s="15"/>
      <c r="L212" s="5"/>
      <c r="M212" s="52"/>
      <c r="N212" s="15">
        <f>O212/$O$2</f>
        <v>1</v>
      </c>
      <c r="O212" s="52">
        <v>72</v>
      </c>
      <c r="P212" s="53"/>
      <c r="Q212" s="52"/>
      <c r="R212" s="52"/>
      <c r="S212" s="52"/>
      <c r="T212" s="16">
        <f t="shared" si="8"/>
        <v>72</v>
      </c>
    </row>
    <row r="213" spans="1:20" ht="15" hidden="1" outlineLevel="2">
      <c r="A213" s="5" t="s">
        <v>147</v>
      </c>
      <c r="B213" s="19" t="s">
        <v>148</v>
      </c>
      <c r="C213" s="6" t="s">
        <v>191</v>
      </c>
      <c r="D213" s="5" t="s">
        <v>316</v>
      </c>
      <c r="E213" s="5" t="s">
        <v>107</v>
      </c>
      <c r="F213" s="7">
        <v>15</v>
      </c>
      <c r="G213" s="8">
        <v>51.511176000000006</v>
      </c>
      <c r="H213" s="9">
        <v>149</v>
      </c>
      <c r="I213" s="8">
        <f>H213*$H$1</f>
        <v>14.9</v>
      </c>
      <c r="J213" s="8"/>
      <c r="K213" s="15"/>
      <c r="L213" s="5"/>
      <c r="M213" s="8"/>
      <c r="N213" s="5"/>
      <c r="O213" s="8"/>
      <c r="P213" s="9"/>
      <c r="Q213" s="8"/>
      <c r="R213" s="8"/>
      <c r="S213" s="8"/>
      <c r="T213" s="16">
        <f t="shared" si="8"/>
        <v>66.41117600000001</v>
      </c>
    </row>
    <row r="214" spans="1:20" ht="15" hidden="1" outlineLevel="2">
      <c r="A214" s="5" t="s">
        <v>147</v>
      </c>
      <c r="B214" s="19" t="s">
        <v>148</v>
      </c>
      <c r="C214" s="6" t="s">
        <v>191</v>
      </c>
      <c r="D214" s="5" t="s">
        <v>316</v>
      </c>
      <c r="E214" s="5" t="s">
        <v>107</v>
      </c>
      <c r="F214" s="7" t="s">
        <v>138</v>
      </c>
      <c r="G214" s="8">
        <v>1.233786</v>
      </c>
      <c r="H214" s="11">
        <v>1</v>
      </c>
      <c r="I214" s="10">
        <f>H214*$H$3</f>
        <v>0.06</v>
      </c>
      <c r="J214" s="8"/>
      <c r="K214" s="15"/>
      <c r="L214" s="5"/>
      <c r="M214" s="10"/>
      <c r="N214" s="5"/>
      <c r="O214" s="10"/>
      <c r="P214" s="11"/>
      <c r="Q214" s="10"/>
      <c r="R214" s="10"/>
      <c r="S214" s="10"/>
      <c r="T214" s="16">
        <f t="shared" si="8"/>
        <v>1.293786</v>
      </c>
    </row>
    <row r="215" spans="1:20" ht="15" hidden="1" outlineLevel="2">
      <c r="A215" s="5" t="s">
        <v>147</v>
      </c>
      <c r="B215" s="19" t="s">
        <v>148</v>
      </c>
      <c r="C215" s="6" t="s">
        <v>191</v>
      </c>
      <c r="D215" s="5" t="s">
        <v>316</v>
      </c>
      <c r="E215" s="5" t="s">
        <v>107</v>
      </c>
      <c r="F215" s="7" t="s">
        <v>139</v>
      </c>
      <c r="G215" s="8">
        <v>1.3397999999999999</v>
      </c>
      <c r="H215" s="9">
        <v>3</v>
      </c>
      <c r="I215" s="8">
        <f>H215*$H$3</f>
        <v>0.18</v>
      </c>
      <c r="J215" s="8"/>
      <c r="K215" s="15"/>
      <c r="L215" s="5"/>
      <c r="M215" s="8"/>
      <c r="N215" s="5"/>
      <c r="O215" s="8"/>
      <c r="P215" s="9"/>
      <c r="Q215" s="8"/>
      <c r="R215" s="8"/>
      <c r="S215" s="8"/>
      <c r="T215" s="16">
        <f t="shared" si="8"/>
        <v>1.5197999999999998</v>
      </c>
    </row>
    <row r="216" spans="1:20" ht="15" hidden="1" outlineLevel="2">
      <c r="A216" s="5" t="s">
        <v>147</v>
      </c>
      <c r="B216" s="19" t="s">
        <v>148</v>
      </c>
      <c r="C216" s="6" t="s">
        <v>191</v>
      </c>
      <c r="D216" s="5" t="s">
        <v>316</v>
      </c>
      <c r="E216" s="5" t="s">
        <v>107</v>
      </c>
      <c r="F216" s="5" t="s">
        <v>110</v>
      </c>
      <c r="G216" s="52"/>
      <c r="H216" s="53"/>
      <c r="I216" s="52"/>
      <c r="J216" s="52">
        <v>60</v>
      </c>
      <c r="K216" s="15"/>
      <c r="L216" s="5"/>
      <c r="M216" s="52"/>
      <c r="N216" s="5"/>
      <c r="O216" s="52"/>
      <c r="P216" s="53"/>
      <c r="Q216" s="52"/>
      <c r="R216" s="52"/>
      <c r="S216" s="52"/>
      <c r="T216" s="16">
        <f t="shared" si="8"/>
        <v>60</v>
      </c>
    </row>
    <row r="217" spans="1:20" ht="15" hidden="1" outlineLevel="2">
      <c r="A217" s="5" t="s">
        <v>147</v>
      </c>
      <c r="B217" s="19" t="s">
        <v>148</v>
      </c>
      <c r="C217" s="6" t="s">
        <v>180</v>
      </c>
      <c r="D217" s="5" t="s">
        <v>309</v>
      </c>
      <c r="E217" s="5" t="s">
        <v>107</v>
      </c>
      <c r="F217" s="7" t="s">
        <v>138</v>
      </c>
      <c r="G217" s="8">
        <v>1.061865</v>
      </c>
      <c r="H217" s="9">
        <v>1</v>
      </c>
      <c r="I217" s="8">
        <f>H217*$H$3</f>
        <v>0.06</v>
      </c>
      <c r="J217" s="8"/>
      <c r="K217" s="15"/>
      <c r="L217" s="5"/>
      <c r="M217" s="8"/>
      <c r="N217" s="5"/>
      <c r="O217" s="8"/>
      <c r="P217" s="9"/>
      <c r="Q217" s="8"/>
      <c r="R217" s="8"/>
      <c r="S217" s="8"/>
      <c r="T217" s="16">
        <f t="shared" si="8"/>
        <v>1.1218650000000001</v>
      </c>
    </row>
    <row r="218" spans="1:20" ht="15" hidden="1" outlineLevel="2">
      <c r="A218" s="5" t="s">
        <v>147</v>
      </c>
      <c r="B218" s="19" t="s">
        <v>148</v>
      </c>
      <c r="C218" s="6" t="s">
        <v>180</v>
      </c>
      <c r="D218" s="5" t="s">
        <v>309</v>
      </c>
      <c r="E218" s="5" t="s">
        <v>107</v>
      </c>
      <c r="F218" s="5" t="s">
        <v>110</v>
      </c>
      <c r="G218" s="52"/>
      <c r="H218" s="53"/>
      <c r="I218" s="52"/>
      <c r="J218" s="52">
        <v>15</v>
      </c>
      <c r="K218" s="15"/>
      <c r="L218" s="5"/>
      <c r="M218" s="52"/>
      <c r="N218" s="5"/>
      <c r="O218" s="52"/>
      <c r="P218" s="53"/>
      <c r="Q218" s="52"/>
      <c r="R218" s="52"/>
      <c r="S218" s="52"/>
      <c r="T218" s="16">
        <f t="shared" si="8"/>
        <v>15</v>
      </c>
    </row>
    <row r="219" spans="1:20" ht="15" hidden="1" outlineLevel="2">
      <c r="A219" s="5" t="s">
        <v>147</v>
      </c>
      <c r="B219" s="19" t="s">
        <v>152</v>
      </c>
      <c r="C219" s="6" t="s">
        <v>505</v>
      </c>
      <c r="D219" s="5" t="s">
        <v>311</v>
      </c>
      <c r="E219" s="5" t="s">
        <v>36</v>
      </c>
      <c r="F219" s="5" t="s">
        <v>36</v>
      </c>
      <c r="G219" s="52"/>
      <c r="H219" s="53"/>
      <c r="I219" s="52"/>
      <c r="J219" s="52"/>
      <c r="K219" s="15"/>
      <c r="L219" s="5"/>
      <c r="M219" s="52"/>
      <c r="N219" s="15">
        <f>O219/$O$2</f>
        <v>3</v>
      </c>
      <c r="O219" s="52">
        <v>216</v>
      </c>
      <c r="P219" s="53"/>
      <c r="Q219" s="52"/>
      <c r="R219" s="52"/>
      <c r="S219" s="52"/>
      <c r="T219" s="16">
        <f t="shared" si="8"/>
        <v>216</v>
      </c>
    </row>
    <row r="220" spans="1:20" ht="15" hidden="1" outlineLevel="2">
      <c r="A220" s="12" t="s">
        <v>147</v>
      </c>
      <c r="B220" s="19" t="s">
        <v>152</v>
      </c>
      <c r="C220" s="12" t="s">
        <v>505</v>
      </c>
      <c r="D220" s="12" t="s">
        <v>311</v>
      </c>
      <c r="E220" s="12" t="s">
        <v>111</v>
      </c>
      <c r="F220" s="12" t="s">
        <v>111</v>
      </c>
      <c r="G220" s="54"/>
      <c r="H220" s="55"/>
      <c r="I220" s="54"/>
      <c r="J220" s="54"/>
      <c r="K220" s="14">
        <v>0.2</v>
      </c>
      <c r="L220" s="13">
        <v>0.75</v>
      </c>
      <c r="M220" s="54">
        <f>K220*L220*$M$2</f>
        <v>470.25000000000006</v>
      </c>
      <c r="N220" s="56"/>
      <c r="O220" s="54"/>
      <c r="P220" s="55"/>
      <c r="Q220" s="54"/>
      <c r="R220" s="54"/>
      <c r="S220" s="54"/>
      <c r="T220" s="16">
        <f t="shared" si="8"/>
        <v>470.25000000000006</v>
      </c>
    </row>
    <row r="221" spans="1:20" ht="15" hidden="1" outlineLevel="2">
      <c r="A221" s="12" t="s">
        <v>147</v>
      </c>
      <c r="B221" s="20" t="s">
        <v>152</v>
      </c>
      <c r="C221" s="12" t="s">
        <v>505</v>
      </c>
      <c r="D221" s="12" t="s">
        <v>347</v>
      </c>
      <c r="E221" s="12" t="s">
        <v>111</v>
      </c>
      <c r="F221" s="12" t="s">
        <v>111</v>
      </c>
      <c r="G221" s="54"/>
      <c r="H221" s="55"/>
      <c r="I221" s="54"/>
      <c r="J221" s="54"/>
      <c r="K221" s="14">
        <v>2</v>
      </c>
      <c r="L221" s="13">
        <v>0.35</v>
      </c>
      <c r="M221" s="54">
        <f>K221*L221*$M$2</f>
        <v>2194.5</v>
      </c>
      <c r="N221" s="56"/>
      <c r="O221" s="54"/>
      <c r="P221" s="55"/>
      <c r="Q221" s="54"/>
      <c r="R221" s="54"/>
      <c r="S221" s="54"/>
      <c r="T221" s="16">
        <f t="shared" si="8"/>
        <v>2194.5</v>
      </c>
    </row>
    <row r="222" spans="1:20" ht="15" hidden="1" outlineLevel="2">
      <c r="A222" s="5" t="s">
        <v>147</v>
      </c>
      <c r="B222" s="19" t="s">
        <v>152</v>
      </c>
      <c r="C222" s="6" t="s">
        <v>183</v>
      </c>
      <c r="D222" s="5" t="s">
        <v>311</v>
      </c>
      <c r="E222" s="5" t="s">
        <v>107</v>
      </c>
      <c r="F222" s="7">
        <v>15</v>
      </c>
      <c r="G222" s="8">
        <v>4513.980764000001</v>
      </c>
      <c r="H222" s="9">
        <v>12688</v>
      </c>
      <c r="I222" s="8">
        <f>H222*$H$1</f>
        <v>1268.8000000000002</v>
      </c>
      <c r="J222" s="8"/>
      <c r="K222" s="15"/>
      <c r="L222" s="5"/>
      <c r="M222" s="8"/>
      <c r="N222" s="5"/>
      <c r="O222" s="8"/>
      <c r="P222" s="9"/>
      <c r="Q222" s="8"/>
      <c r="R222" s="8"/>
      <c r="S222" s="8"/>
      <c r="T222" s="16">
        <f t="shared" si="8"/>
        <v>5782.780764000001</v>
      </c>
    </row>
    <row r="223" spans="1:20" ht="15" hidden="1" outlineLevel="2">
      <c r="A223" s="5" t="s">
        <v>147</v>
      </c>
      <c r="B223" s="19" t="s">
        <v>152</v>
      </c>
      <c r="C223" s="6" t="s">
        <v>183</v>
      </c>
      <c r="D223" s="5" t="s">
        <v>311</v>
      </c>
      <c r="E223" s="5" t="s">
        <v>107</v>
      </c>
      <c r="F223" s="7" t="s">
        <v>137</v>
      </c>
      <c r="G223" s="8">
        <v>922.5000580000001</v>
      </c>
      <c r="H223" s="9">
        <v>203</v>
      </c>
      <c r="I223" s="8">
        <f>H223*$H$3</f>
        <v>12.18</v>
      </c>
      <c r="J223" s="8"/>
      <c r="K223" s="15"/>
      <c r="L223" s="5"/>
      <c r="M223" s="8"/>
      <c r="N223" s="5"/>
      <c r="O223" s="8"/>
      <c r="P223" s="9"/>
      <c r="Q223" s="8"/>
      <c r="R223" s="8"/>
      <c r="S223" s="8"/>
      <c r="T223" s="16">
        <f t="shared" si="8"/>
        <v>934.680058</v>
      </c>
    </row>
    <row r="224" spans="1:20" ht="15" hidden="1" outlineLevel="2">
      <c r="A224" s="5" t="s">
        <v>147</v>
      </c>
      <c r="B224" s="19" t="s">
        <v>152</v>
      </c>
      <c r="C224" s="6" t="s">
        <v>183</v>
      </c>
      <c r="D224" s="5" t="s">
        <v>311</v>
      </c>
      <c r="E224" s="5" t="s">
        <v>107</v>
      </c>
      <c r="F224" s="7" t="s">
        <v>184</v>
      </c>
      <c r="G224" s="8">
        <v>1.22</v>
      </c>
      <c r="H224" s="9">
        <v>1</v>
      </c>
      <c r="I224" s="8">
        <f>H224*$H$3</f>
        <v>0.06</v>
      </c>
      <c r="J224" s="8"/>
      <c r="K224" s="15"/>
      <c r="L224" s="5"/>
      <c r="M224" s="8"/>
      <c r="N224" s="5"/>
      <c r="O224" s="8"/>
      <c r="P224" s="9"/>
      <c r="Q224" s="8"/>
      <c r="R224" s="8"/>
      <c r="S224" s="8"/>
      <c r="T224" s="16">
        <f t="shared" si="8"/>
        <v>1.28</v>
      </c>
    </row>
    <row r="225" spans="1:20" ht="15" hidden="1" outlineLevel="2">
      <c r="A225" s="5" t="s">
        <v>147</v>
      </c>
      <c r="B225" s="19" t="s">
        <v>152</v>
      </c>
      <c r="C225" s="6" t="s">
        <v>183</v>
      </c>
      <c r="D225" s="5" t="s">
        <v>311</v>
      </c>
      <c r="E225" s="5" t="s">
        <v>107</v>
      </c>
      <c r="F225" s="7" t="s">
        <v>138</v>
      </c>
      <c r="G225" s="8">
        <v>1511.923839</v>
      </c>
      <c r="H225" s="9">
        <v>885</v>
      </c>
      <c r="I225" s="8">
        <f>H225*$H$3</f>
        <v>53.1</v>
      </c>
      <c r="J225" s="8"/>
      <c r="K225" s="15"/>
      <c r="L225" s="5"/>
      <c r="M225" s="8"/>
      <c r="N225" s="5"/>
      <c r="O225" s="8"/>
      <c r="P225" s="9"/>
      <c r="Q225" s="8"/>
      <c r="R225" s="8"/>
      <c r="S225" s="8"/>
      <c r="T225" s="16">
        <f t="shared" si="8"/>
        <v>1565.023839</v>
      </c>
    </row>
    <row r="226" spans="1:20" ht="15" hidden="1" outlineLevel="2">
      <c r="A226" s="5" t="s">
        <v>147</v>
      </c>
      <c r="B226" s="19" t="s">
        <v>152</v>
      </c>
      <c r="C226" s="6" t="s">
        <v>183</v>
      </c>
      <c r="D226" s="5" t="s">
        <v>311</v>
      </c>
      <c r="E226" s="5" t="s">
        <v>107</v>
      </c>
      <c r="F226" s="7" t="s">
        <v>139</v>
      </c>
      <c r="G226" s="8">
        <v>1714.2538</v>
      </c>
      <c r="H226" s="9">
        <v>3722</v>
      </c>
      <c r="I226" s="8">
        <f>H226*$H$3</f>
        <v>223.32</v>
      </c>
      <c r="J226" s="8"/>
      <c r="K226" s="15"/>
      <c r="L226" s="5"/>
      <c r="M226" s="8"/>
      <c r="N226" s="5"/>
      <c r="O226" s="8"/>
      <c r="P226" s="9"/>
      <c r="Q226" s="8"/>
      <c r="R226" s="8"/>
      <c r="S226" s="8"/>
      <c r="T226" s="16">
        <f t="shared" si="8"/>
        <v>1937.5738</v>
      </c>
    </row>
    <row r="227" spans="1:20" ht="15" hidden="1" outlineLevel="2">
      <c r="A227" s="5" t="s">
        <v>147</v>
      </c>
      <c r="B227" s="19" t="s">
        <v>152</v>
      </c>
      <c r="C227" s="6" t="s">
        <v>183</v>
      </c>
      <c r="D227" s="5" t="s">
        <v>311</v>
      </c>
      <c r="E227" s="5" t="s">
        <v>107</v>
      </c>
      <c r="F227" s="7" t="s">
        <v>116</v>
      </c>
      <c r="G227" s="8">
        <v>1130.3726406000008</v>
      </c>
      <c r="H227" s="9">
        <v>1230</v>
      </c>
      <c r="I227" s="8">
        <f>H227*$H$2</f>
        <v>590.4</v>
      </c>
      <c r="J227" s="8"/>
      <c r="K227" s="15"/>
      <c r="L227" s="5"/>
      <c r="M227" s="8"/>
      <c r="N227" s="5"/>
      <c r="O227" s="8"/>
      <c r="P227" s="9"/>
      <c r="Q227" s="8"/>
      <c r="R227" s="8"/>
      <c r="S227" s="8"/>
      <c r="T227" s="16">
        <f aca="true" t="shared" si="9" ref="T227:T258">G227+I227+J227+M227+O227+Q227+R227+S227</f>
        <v>1720.7726406000006</v>
      </c>
    </row>
    <row r="228" spans="1:20" ht="15" hidden="1" outlineLevel="2">
      <c r="A228" s="5" t="s">
        <v>147</v>
      </c>
      <c r="B228" s="19" t="s">
        <v>152</v>
      </c>
      <c r="C228" s="6" t="s">
        <v>183</v>
      </c>
      <c r="D228" s="5" t="s">
        <v>311</v>
      </c>
      <c r="E228" s="5" t="s">
        <v>107</v>
      </c>
      <c r="F228" s="5" t="s">
        <v>110</v>
      </c>
      <c r="G228" s="52"/>
      <c r="H228" s="53"/>
      <c r="I228" s="52"/>
      <c r="J228" s="52">
        <v>180</v>
      </c>
      <c r="K228" s="15"/>
      <c r="L228" s="5"/>
      <c r="M228" s="52"/>
      <c r="N228" s="5"/>
      <c r="O228" s="52"/>
      <c r="P228" s="53"/>
      <c r="Q228" s="52"/>
      <c r="R228" s="52"/>
      <c r="S228" s="52"/>
      <c r="T228" s="16">
        <f t="shared" si="9"/>
        <v>180</v>
      </c>
    </row>
    <row r="229" spans="1:20" ht="15" hidden="1" outlineLevel="2">
      <c r="A229" s="5" t="s">
        <v>147</v>
      </c>
      <c r="B229" s="19" t="s">
        <v>152</v>
      </c>
      <c r="C229" s="6" t="s">
        <v>183</v>
      </c>
      <c r="D229" s="5" t="s">
        <v>311</v>
      </c>
      <c r="E229" s="5" t="s">
        <v>107</v>
      </c>
      <c r="F229" s="7" t="s">
        <v>143</v>
      </c>
      <c r="G229" s="8">
        <v>0.8</v>
      </c>
      <c r="H229" s="9">
        <v>1</v>
      </c>
      <c r="I229" s="8">
        <f>H229*$H$3</f>
        <v>0.06</v>
      </c>
      <c r="J229" s="8"/>
      <c r="K229" s="15"/>
      <c r="L229" s="5"/>
      <c r="M229" s="8"/>
      <c r="N229" s="5"/>
      <c r="O229" s="8"/>
      <c r="P229" s="9"/>
      <c r="Q229" s="8"/>
      <c r="R229" s="8"/>
      <c r="S229" s="8"/>
      <c r="T229" s="16">
        <f t="shared" si="9"/>
        <v>0.8600000000000001</v>
      </c>
    </row>
    <row r="230" spans="1:20" ht="15" hidden="1" outlineLevel="2">
      <c r="A230" s="5" t="s">
        <v>147</v>
      </c>
      <c r="B230" s="19" t="s">
        <v>152</v>
      </c>
      <c r="C230" s="6" t="s">
        <v>183</v>
      </c>
      <c r="D230" s="5" t="s">
        <v>311</v>
      </c>
      <c r="E230" s="5" t="s">
        <v>133</v>
      </c>
      <c r="F230" s="5" t="s">
        <v>133</v>
      </c>
      <c r="G230" s="52"/>
      <c r="H230" s="53"/>
      <c r="I230" s="52"/>
      <c r="J230" s="52"/>
      <c r="K230" s="15"/>
      <c r="L230" s="5"/>
      <c r="M230" s="52"/>
      <c r="N230" s="5"/>
      <c r="O230" s="52"/>
      <c r="P230" s="53"/>
      <c r="Q230" s="52"/>
      <c r="R230" s="52"/>
      <c r="S230" s="52">
        <v>14.93</v>
      </c>
      <c r="T230" s="16">
        <f t="shared" si="9"/>
        <v>14.93</v>
      </c>
    </row>
    <row r="231" spans="1:20" ht="15" hidden="1" outlineLevel="2">
      <c r="A231" s="5" t="s">
        <v>147</v>
      </c>
      <c r="B231" s="19" t="s">
        <v>152</v>
      </c>
      <c r="C231" s="6" t="s">
        <v>183</v>
      </c>
      <c r="D231" s="5" t="s">
        <v>347</v>
      </c>
      <c r="E231" s="5" t="s">
        <v>107</v>
      </c>
      <c r="F231" s="7">
        <v>15</v>
      </c>
      <c r="G231" s="8">
        <v>11.724866000000002</v>
      </c>
      <c r="H231" s="9">
        <v>34</v>
      </c>
      <c r="I231" s="8">
        <f>H231*$H$1</f>
        <v>3.4000000000000004</v>
      </c>
      <c r="J231" s="8"/>
      <c r="K231" s="15"/>
      <c r="L231" s="5"/>
      <c r="M231" s="8"/>
      <c r="N231" s="5"/>
      <c r="O231" s="8"/>
      <c r="P231" s="9"/>
      <c r="Q231" s="8"/>
      <c r="R231" s="8"/>
      <c r="S231" s="8"/>
      <c r="T231" s="16">
        <f t="shared" si="9"/>
        <v>15.124866000000003</v>
      </c>
    </row>
    <row r="232" spans="1:20" ht="15" hidden="1" outlineLevel="2">
      <c r="A232" s="5" t="s">
        <v>147</v>
      </c>
      <c r="B232" s="19" t="s">
        <v>152</v>
      </c>
      <c r="C232" s="6" t="s">
        <v>183</v>
      </c>
      <c r="D232" s="5" t="s">
        <v>347</v>
      </c>
      <c r="E232" s="5" t="s">
        <v>107</v>
      </c>
      <c r="F232" s="5" t="s">
        <v>110</v>
      </c>
      <c r="G232" s="52"/>
      <c r="H232" s="53"/>
      <c r="I232" s="52"/>
      <c r="J232" s="52">
        <v>15</v>
      </c>
      <c r="K232" s="15"/>
      <c r="L232" s="5"/>
      <c r="M232" s="52"/>
      <c r="N232" s="5"/>
      <c r="O232" s="52"/>
      <c r="P232" s="53"/>
      <c r="Q232" s="52"/>
      <c r="R232" s="52"/>
      <c r="S232" s="52"/>
      <c r="T232" s="16">
        <f t="shared" si="9"/>
        <v>15</v>
      </c>
    </row>
    <row r="233" spans="1:20" ht="15" hidden="1" outlineLevel="2">
      <c r="A233" s="5" t="s">
        <v>147</v>
      </c>
      <c r="B233" s="19" t="s">
        <v>152</v>
      </c>
      <c r="C233" s="6" t="s">
        <v>37</v>
      </c>
      <c r="D233" s="5" t="s">
        <v>279</v>
      </c>
      <c r="E233" s="5" t="s">
        <v>36</v>
      </c>
      <c r="F233" s="5" t="s">
        <v>36</v>
      </c>
      <c r="G233" s="52"/>
      <c r="H233" s="53"/>
      <c r="I233" s="52"/>
      <c r="J233" s="52"/>
      <c r="K233" s="15"/>
      <c r="L233" s="5"/>
      <c r="M233" s="52"/>
      <c r="N233" s="15">
        <f>O233/$O$2</f>
        <v>1</v>
      </c>
      <c r="O233" s="52">
        <v>72</v>
      </c>
      <c r="P233" s="53"/>
      <c r="Q233" s="52"/>
      <c r="R233" s="52"/>
      <c r="S233" s="52"/>
      <c r="T233" s="16">
        <f t="shared" si="9"/>
        <v>72</v>
      </c>
    </row>
    <row r="234" spans="1:20" ht="15" hidden="1" outlineLevel="2">
      <c r="A234" s="5" t="s">
        <v>147</v>
      </c>
      <c r="B234" s="19" t="s">
        <v>152</v>
      </c>
      <c r="C234" s="6" t="s">
        <v>153</v>
      </c>
      <c r="D234" s="5" t="s">
        <v>279</v>
      </c>
      <c r="E234" s="5" t="s">
        <v>107</v>
      </c>
      <c r="F234" s="7">
        <v>15</v>
      </c>
      <c r="G234" s="8">
        <v>101.66869100000007</v>
      </c>
      <c r="H234" s="9">
        <v>289</v>
      </c>
      <c r="I234" s="8">
        <f>H234*$H$1</f>
        <v>28.900000000000002</v>
      </c>
      <c r="J234" s="8"/>
      <c r="K234" s="15"/>
      <c r="L234" s="5"/>
      <c r="M234" s="8"/>
      <c r="N234" s="5"/>
      <c r="O234" s="8"/>
      <c r="P234" s="9"/>
      <c r="Q234" s="8"/>
      <c r="R234" s="8"/>
      <c r="S234" s="8"/>
      <c r="T234" s="16">
        <f t="shared" si="9"/>
        <v>130.56869100000006</v>
      </c>
    </row>
    <row r="235" spans="1:20" ht="15" hidden="1" outlineLevel="2">
      <c r="A235" s="5" t="s">
        <v>147</v>
      </c>
      <c r="B235" s="19" t="s">
        <v>152</v>
      </c>
      <c r="C235" s="6" t="s">
        <v>153</v>
      </c>
      <c r="D235" s="5" t="s">
        <v>279</v>
      </c>
      <c r="E235" s="5" t="s">
        <v>107</v>
      </c>
      <c r="F235" s="7" t="s">
        <v>137</v>
      </c>
      <c r="G235" s="8">
        <v>83.0645745</v>
      </c>
      <c r="H235" s="9">
        <v>18</v>
      </c>
      <c r="I235" s="8">
        <f>H235*$H$3</f>
        <v>1.08</v>
      </c>
      <c r="J235" s="8"/>
      <c r="K235" s="15"/>
      <c r="L235" s="5"/>
      <c r="M235" s="8"/>
      <c r="N235" s="5"/>
      <c r="O235" s="8"/>
      <c r="P235" s="9"/>
      <c r="Q235" s="8"/>
      <c r="R235" s="8"/>
      <c r="S235" s="8"/>
      <c r="T235" s="16">
        <f t="shared" si="9"/>
        <v>84.1445745</v>
      </c>
    </row>
    <row r="236" spans="1:20" ht="15" hidden="1" outlineLevel="2">
      <c r="A236" s="5" t="s">
        <v>147</v>
      </c>
      <c r="B236" s="19" t="s">
        <v>152</v>
      </c>
      <c r="C236" s="6" t="s">
        <v>153</v>
      </c>
      <c r="D236" s="5" t="s">
        <v>279</v>
      </c>
      <c r="E236" s="5" t="s">
        <v>107</v>
      </c>
      <c r="F236" s="7" t="s">
        <v>138</v>
      </c>
      <c r="G236" s="8">
        <v>155.13342000000003</v>
      </c>
      <c r="H236" s="9">
        <v>85</v>
      </c>
      <c r="I236" s="8">
        <f>H236*$H$3</f>
        <v>5.1</v>
      </c>
      <c r="J236" s="8"/>
      <c r="K236" s="15"/>
      <c r="L236" s="5"/>
      <c r="M236" s="8"/>
      <c r="N236" s="5"/>
      <c r="O236" s="8"/>
      <c r="P236" s="9"/>
      <c r="Q236" s="8"/>
      <c r="R236" s="8"/>
      <c r="S236" s="8"/>
      <c r="T236" s="16">
        <f t="shared" si="9"/>
        <v>160.23342000000002</v>
      </c>
    </row>
    <row r="237" spans="1:20" ht="15" hidden="1" outlineLevel="2">
      <c r="A237" s="5" t="s">
        <v>147</v>
      </c>
      <c r="B237" s="19" t="s">
        <v>152</v>
      </c>
      <c r="C237" s="6" t="s">
        <v>153</v>
      </c>
      <c r="D237" s="5" t="s">
        <v>279</v>
      </c>
      <c r="E237" s="5" t="s">
        <v>107</v>
      </c>
      <c r="F237" s="7" t="s">
        <v>139</v>
      </c>
      <c r="G237" s="8">
        <v>22.796899999999997</v>
      </c>
      <c r="H237" s="9">
        <v>52</v>
      </c>
      <c r="I237" s="8">
        <f>H237*$H$3</f>
        <v>3.12</v>
      </c>
      <c r="J237" s="8"/>
      <c r="K237" s="15"/>
      <c r="L237" s="5"/>
      <c r="M237" s="8"/>
      <c r="N237" s="5"/>
      <c r="O237" s="8"/>
      <c r="P237" s="9"/>
      <c r="Q237" s="8"/>
      <c r="R237" s="8"/>
      <c r="S237" s="8"/>
      <c r="T237" s="16">
        <f t="shared" si="9"/>
        <v>25.9169</v>
      </c>
    </row>
    <row r="238" spans="1:20" ht="15" hidden="1" outlineLevel="2">
      <c r="A238" s="5" t="s">
        <v>147</v>
      </c>
      <c r="B238" s="19" t="s">
        <v>152</v>
      </c>
      <c r="C238" s="6" t="s">
        <v>153</v>
      </c>
      <c r="D238" s="5" t="s">
        <v>279</v>
      </c>
      <c r="E238" s="5" t="s">
        <v>107</v>
      </c>
      <c r="F238" s="7" t="s">
        <v>116</v>
      </c>
      <c r="G238" s="8">
        <v>167.54972640000003</v>
      </c>
      <c r="H238" s="9">
        <v>249</v>
      </c>
      <c r="I238" s="8">
        <f>H238*$H$2</f>
        <v>119.52</v>
      </c>
      <c r="J238" s="8"/>
      <c r="K238" s="15"/>
      <c r="L238" s="5"/>
      <c r="M238" s="8"/>
      <c r="N238" s="5"/>
      <c r="O238" s="8"/>
      <c r="P238" s="9"/>
      <c r="Q238" s="8"/>
      <c r="R238" s="8"/>
      <c r="S238" s="8"/>
      <c r="T238" s="16">
        <f t="shared" si="9"/>
        <v>287.06972640000004</v>
      </c>
    </row>
    <row r="239" spans="1:20" ht="15" hidden="1" outlineLevel="2">
      <c r="A239" s="5" t="s">
        <v>147</v>
      </c>
      <c r="B239" s="19" t="s">
        <v>152</v>
      </c>
      <c r="C239" s="6" t="s">
        <v>153</v>
      </c>
      <c r="D239" s="5" t="s">
        <v>279</v>
      </c>
      <c r="E239" s="5" t="s">
        <v>107</v>
      </c>
      <c r="F239" s="5" t="s">
        <v>110</v>
      </c>
      <c r="G239" s="52"/>
      <c r="H239" s="53"/>
      <c r="I239" s="52"/>
      <c r="J239" s="52">
        <v>180</v>
      </c>
      <c r="K239" s="15"/>
      <c r="L239" s="5"/>
      <c r="M239" s="52"/>
      <c r="N239" s="5"/>
      <c r="O239" s="52"/>
      <c r="P239" s="53"/>
      <c r="Q239" s="52"/>
      <c r="R239" s="52"/>
      <c r="S239" s="52"/>
      <c r="T239" s="16">
        <f t="shared" si="9"/>
        <v>180</v>
      </c>
    </row>
    <row r="240" spans="1:20" ht="15" hidden="1" outlineLevel="2">
      <c r="A240" s="5" t="s">
        <v>147</v>
      </c>
      <c r="B240" s="19" t="s">
        <v>152</v>
      </c>
      <c r="C240" s="6" t="s">
        <v>153</v>
      </c>
      <c r="D240" s="5" t="s">
        <v>279</v>
      </c>
      <c r="E240" s="5" t="s">
        <v>107</v>
      </c>
      <c r="F240" s="7" t="s">
        <v>154</v>
      </c>
      <c r="G240" s="8">
        <v>190.91600000000003</v>
      </c>
      <c r="H240" s="9">
        <v>615</v>
      </c>
      <c r="I240" s="8">
        <f>H240*$H$3</f>
        <v>36.9</v>
      </c>
      <c r="J240" s="8"/>
      <c r="K240" s="15"/>
      <c r="L240" s="5"/>
      <c r="M240" s="8"/>
      <c r="N240" s="5"/>
      <c r="O240" s="8"/>
      <c r="P240" s="9"/>
      <c r="Q240" s="8"/>
      <c r="R240" s="8"/>
      <c r="S240" s="8"/>
      <c r="T240" s="16">
        <f t="shared" si="9"/>
        <v>227.81600000000003</v>
      </c>
    </row>
    <row r="241" spans="1:20" ht="15" hidden="1" outlineLevel="2">
      <c r="A241" s="12" t="s">
        <v>147</v>
      </c>
      <c r="B241" s="20" t="s">
        <v>152</v>
      </c>
      <c r="C241" s="18" t="s">
        <v>153</v>
      </c>
      <c r="D241" s="12" t="s">
        <v>279</v>
      </c>
      <c r="E241" s="12" t="s">
        <v>111</v>
      </c>
      <c r="F241" s="12" t="s">
        <v>111</v>
      </c>
      <c r="G241" s="54"/>
      <c r="H241" s="55"/>
      <c r="I241" s="54"/>
      <c r="J241" s="54"/>
      <c r="K241" s="14">
        <v>0.6</v>
      </c>
      <c r="L241" s="13">
        <v>1</v>
      </c>
      <c r="M241" s="54">
        <f>K241*L241*$M$2</f>
        <v>1881</v>
      </c>
      <c r="N241" s="56"/>
      <c r="O241" s="54"/>
      <c r="P241" s="55"/>
      <c r="Q241" s="54"/>
      <c r="R241" s="54"/>
      <c r="S241" s="54"/>
      <c r="T241" s="16">
        <f t="shared" si="9"/>
        <v>1881</v>
      </c>
    </row>
    <row r="242" spans="1:20" ht="15" hidden="1" outlineLevel="2">
      <c r="A242" s="5" t="s">
        <v>147</v>
      </c>
      <c r="B242" s="19" t="s">
        <v>232</v>
      </c>
      <c r="C242" s="6" t="s">
        <v>233</v>
      </c>
      <c r="D242" s="5" t="s">
        <v>771</v>
      </c>
      <c r="E242" s="5" t="s">
        <v>107</v>
      </c>
      <c r="F242" s="7">
        <v>15</v>
      </c>
      <c r="G242" s="8">
        <v>4.843327</v>
      </c>
      <c r="H242" s="9">
        <v>14</v>
      </c>
      <c r="I242" s="8">
        <f>H242*$H$1</f>
        <v>1.4000000000000001</v>
      </c>
      <c r="J242" s="8"/>
      <c r="K242" s="15"/>
      <c r="L242" s="5"/>
      <c r="M242" s="8"/>
      <c r="N242" s="5"/>
      <c r="O242" s="8"/>
      <c r="P242" s="9"/>
      <c r="Q242" s="8"/>
      <c r="R242" s="8"/>
      <c r="S242" s="8"/>
      <c r="T242" s="16">
        <f t="shared" si="9"/>
        <v>6.243327000000001</v>
      </c>
    </row>
    <row r="243" spans="1:20" ht="15" hidden="1" outlineLevel="2">
      <c r="A243" s="5" t="s">
        <v>147</v>
      </c>
      <c r="B243" s="19" t="s">
        <v>232</v>
      </c>
      <c r="C243" s="6" t="s">
        <v>233</v>
      </c>
      <c r="D243" s="5" t="s">
        <v>771</v>
      </c>
      <c r="E243" s="5" t="s">
        <v>107</v>
      </c>
      <c r="F243" s="7" t="s">
        <v>138</v>
      </c>
      <c r="G243" s="8">
        <v>33.150414000000005</v>
      </c>
      <c r="H243" s="9">
        <v>29</v>
      </c>
      <c r="I243" s="8">
        <f>H243*$H$3</f>
        <v>1.74</v>
      </c>
      <c r="J243" s="8"/>
      <c r="K243" s="15"/>
      <c r="L243" s="5"/>
      <c r="M243" s="8"/>
      <c r="N243" s="5"/>
      <c r="O243" s="8"/>
      <c r="P243" s="9"/>
      <c r="Q243" s="8"/>
      <c r="R243" s="8"/>
      <c r="S243" s="8"/>
      <c r="T243" s="16">
        <f t="shared" si="9"/>
        <v>34.89041400000001</v>
      </c>
    </row>
    <row r="244" spans="1:20" ht="15" hidden="1" outlineLevel="2">
      <c r="A244" s="5" t="s">
        <v>147</v>
      </c>
      <c r="B244" s="19" t="s">
        <v>232</v>
      </c>
      <c r="C244" s="6" t="s">
        <v>233</v>
      </c>
      <c r="D244" s="5" t="s">
        <v>771</v>
      </c>
      <c r="E244" s="5" t="s">
        <v>107</v>
      </c>
      <c r="F244" s="7" t="s">
        <v>139</v>
      </c>
      <c r="G244" s="8">
        <v>29.029</v>
      </c>
      <c r="H244" s="9">
        <v>65</v>
      </c>
      <c r="I244" s="8">
        <f>H244*$H$3</f>
        <v>3.9</v>
      </c>
      <c r="J244" s="8"/>
      <c r="K244" s="15"/>
      <c r="L244" s="5"/>
      <c r="M244" s="8"/>
      <c r="N244" s="5"/>
      <c r="O244" s="8"/>
      <c r="P244" s="9"/>
      <c r="Q244" s="8"/>
      <c r="R244" s="8"/>
      <c r="S244" s="8"/>
      <c r="T244" s="16">
        <f t="shared" si="9"/>
        <v>32.929</v>
      </c>
    </row>
    <row r="245" spans="1:20" ht="15" hidden="1" outlineLevel="2">
      <c r="A245" s="5" t="s">
        <v>147</v>
      </c>
      <c r="B245" s="19" t="s">
        <v>232</v>
      </c>
      <c r="C245" s="6" t="s">
        <v>233</v>
      </c>
      <c r="D245" s="5" t="s">
        <v>771</v>
      </c>
      <c r="E245" s="5" t="s">
        <v>107</v>
      </c>
      <c r="F245" s="7" t="s">
        <v>116</v>
      </c>
      <c r="G245" s="8">
        <v>3.1637746</v>
      </c>
      <c r="H245" s="9">
        <v>5</v>
      </c>
      <c r="I245" s="8">
        <f>H245*$H$2</f>
        <v>2.4</v>
      </c>
      <c r="J245" s="8"/>
      <c r="K245" s="15"/>
      <c r="L245" s="5"/>
      <c r="M245" s="8"/>
      <c r="N245" s="5"/>
      <c r="O245" s="8"/>
      <c r="P245" s="9"/>
      <c r="Q245" s="8"/>
      <c r="R245" s="8"/>
      <c r="S245" s="8"/>
      <c r="T245" s="16">
        <f t="shared" si="9"/>
        <v>5.5637746</v>
      </c>
    </row>
    <row r="246" spans="1:20" ht="15" hidden="1" outlineLevel="2">
      <c r="A246" s="5" t="s">
        <v>147</v>
      </c>
      <c r="B246" s="19" t="s">
        <v>232</v>
      </c>
      <c r="C246" s="6" t="s">
        <v>234</v>
      </c>
      <c r="D246" s="5" t="s">
        <v>394</v>
      </c>
      <c r="E246" s="5" t="s">
        <v>107</v>
      </c>
      <c r="F246" s="7" t="s">
        <v>137</v>
      </c>
      <c r="G246" s="8">
        <v>4.94616</v>
      </c>
      <c r="H246" s="11">
        <v>1</v>
      </c>
      <c r="I246" s="10">
        <f>H246*$H$3</f>
        <v>0.06</v>
      </c>
      <c r="J246" s="8"/>
      <c r="K246" s="15"/>
      <c r="L246" s="5"/>
      <c r="M246" s="10"/>
      <c r="N246" s="5"/>
      <c r="O246" s="10"/>
      <c r="P246" s="11"/>
      <c r="Q246" s="10"/>
      <c r="R246" s="10"/>
      <c r="S246" s="10"/>
      <c r="T246" s="16">
        <f t="shared" si="9"/>
        <v>5.0061599999999995</v>
      </c>
    </row>
    <row r="247" spans="1:20" ht="15" hidden="1" outlineLevel="2">
      <c r="A247" s="5" t="s">
        <v>147</v>
      </c>
      <c r="B247" s="19" t="s">
        <v>232</v>
      </c>
      <c r="C247" s="6" t="s">
        <v>234</v>
      </c>
      <c r="D247" s="5" t="s">
        <v>394</v>
      </c>
      <c r="E247" s="5" t="s">
        <v>107</v>
      </c>
      <c r="F247" s="5" t="s">
        <v>110</v>
      </c>
      <c r="G247" s="52"/>
      <c r="H247" s="53"/>
      <c r="I247" s="52"/>
      <c r="J247" s="52">
        <v>180</v>
      </c>
      <c r="K247" s="15"/>
      <c r="L247" s="5"/>
      <c r="M247" s="52"/>
      <c r="N247" s="5"/>
      <c r="O247" s="52"/>
      <c r="P247" s="53"/>
      <c r="Q247" s="52"/>
      <c r="R247" s="52"/>
      <c r="S247" s="52"/>
      <c r="T247" s="16">
        <f t="shared" si="9"/>
        <v>180</v>
      </c>
    </row>
    <row r="248" spans="1:20" ht="15" hidden="1" outlineLevel="2">
      <c r="A248" s="5" t="s">
        <v>147</v>
      </c>
      <c r="B248" s="19" t="s">
        <v>181</v>
      </c>
      <c r="C248" s="6" t="s">
        <v>188</v>
      </c>
      <c r="D248" s="5" t="s">
        <v>314</v>
      </c>
      <c r="E248" s="5" t="s">
        <v>107</v>
      </c>
      <c r="F248" s="7">
        <v>15</v>
      </c>
      <c r="G248" s="8">
        <v>4.1381879999999995</v>
      </c>
      <c r="H248" s="9">
        <v>12</v>
      </c>
      <c r="I248" s="8">
        <f>H248*$H$1</f>
        <v>1.2000000000000002</v>
      </c>
      <c r="J248" s="8"/>
      <c r="K248" s="15"/>
      <c r="L248" s="5"/>
      <c r="M248" s="8"/>
      <c r="N248" s="5"/>
      <c r="O248" s="8"/>
      <c r="P248" s="9"/>
      <c r="Q248" s="8"/>
      <c r="R248" s="8"/>
      <c r="S248" s="8"/>
      <c r="T248" s="16">
        <f t="shared" si="9"/>
        <v>5.338188</v>
      </c>
    </row>
    <row r="249" spans="1:20" ht="15" hidden="1" outlineLevel="2">
      <c r="A249" s="5" t="s">
        <v>147</v>
      </c>
      <c r="B249" s="19" t="s">
        <v>181</v>
      </c>
      <c r="C249" s="6" t="s">
        <v>188</v>
      </c>
      <c r="D249" s="5" t="s">
        <v>314</v>
      </c>
      <c r="E249" s="5" t="s">
        <v>107</v>
      </c>
      <c r="F249" s="5" t="s">
        <v>110</v>
      </c>
      <c r="G249" s="52"/>
      <c r="H249" s="53"/>
      <c r="I249" s="52"/>
      <c r="J249" s="52">
        <v>15</v>
      </c>
      <c r="K249" s="15"/>
      <c r="L249" s="5"/>
      <c r="M249" s="52"/>
      <c r="N249" s="5"/>
      <c r="O249" s="52"/>
      <c r="P249" s="53"/>
      <c r="Q249" s="52"/>
      <c r="R249" s="52"/>
      <c r="S249" s="52"/>
      <c r="T249" s="16">
        <f t="shared" si="9"/>
        <v>15</v>
      </c>
    </row>
    <row r="250" spans="1:20" ht="15" hidden="1" outlineLevel="2">
      <c r="A250" s="5" t="s">
        <v>147</v>
      </c>
      <c r="B250" s="19" t="s">
        <v>181</v>
      </c>
      <c r="C250" s="6" t="s">
        <v>185</v>
      </c>
      <c r="D250" s="5" t="s">
        <v>310</v>
      </c>
      <c r="E250" s="5" t="s">
        <v>36</v>
      </c>
      <c r="F250" s="5" t="s">
        <v>36</v>
      </c>
      <c r="G250" s="52"/>
      <c r="H250" s="53"/>
      <c r="I250" s="52"/>
      <c r="J250" s="52"/>
      <c r="K250" s="15"/>
      <c r="L250" s="5"/>
      <c r="M250" s="52"/>
      <c r="N250" s="15">
        <f>O250/$O$2</f>
        <v>0.5</v>
      </c>
      <c r="O250" s="52">
        <v>36</v>
      </c>
      <c r="P250" s="53"/>
      <c r="Q250" s="52"/>
      <c r="R250" s="52"/>
      <c r="S250" s="52"/>
      <c r="T250" s="16">
        <f t="shared" si="9"/>
        <v>36</v>
      </c>
    </row>
    <row r="251" spans="1:20" ht="15" hidden="1" outlineLevel="2">
      <c r="A251" s="5" t="s">
        <v>147</v>
      </c>
      <c r="B251" s="19" t="s">
        <v>181</v>
      </c>
      <c r="C251" s="6" t="s">
        <v>185</v>
      </c>
      <c r="D251" s="5" t="s">
        <v>3</v>
      </c>
      <c r="E251" s="5" t="s">
        <v>107</v>
      </c>
      <c r="F251" s="7">
        <v>15</v>
      </c>
      <c r="G251" s="8">
        <v>405.87183199999936</v>
      </c>
      <c r="H251" s="9">
        <v>1314</v>
      </c>
      <c r="I251" s="8">
        <f>H251*$H$1</f>
        <v>131.4</v>
      </c>
      <c r="J251" s="8"/>
      <c r="K251" s="15"/>
      <c r="L251" s="5"/>
      <c r="M251" s="8"/>
      <c r="N251" s="5"/>
      <c r="O251" s="8"/>
      <c r="P251" s="9"/>
      <c r="Q251" s="8"/>
      <c r="R251" s="8"/>
      <c r="S251" s="8"/>
      <c r="T251" s="16">
        <f t="shared" si="9"/>
        <v>537.2718319999993</v>
      </c>
    </row>
    <row r="252" spans="1:20" ht="15" hidden="1" outlineLevel="2">
      <c r="A252" s="5" t="s">
        <v>147</v>
      </c>
      <c r="B252" s="19" t="s">
        <v>181</v>
      </c>
      <c r="C252" s="6" t="s">
        <v>185</v>
      </c>
      <c r="D252" s="5" t="s">
        <v>3</v>
      </c>
      <c r="E252" s="5" t="s">
        <v>107</v>
      </c>
      <c r="F252" s="7" t="s">
        <v>137</v>
      </c>
      <c r="G252" s="8">
        <v>457.4322117500001</v>
      </c>
      <c r="H252" s="9">
        <v>109</v>
      </c>
      <c r="I252" s="8">
        <f>H252*$H$3</f>
        <v>6.54</v>
      </c>
      <c r="J252" s="8"/>
      <c r="K252" s="15"/>
      <c r="L252" s="5"/>
      <c r="M252" s="8"/>
      <c r="N252" s="5"/>
      <c r="O252" s="8"/>
      <c r="P252" s="9"/>
      <c r="Q252" s="8"/>
      <c r="R252" s="8"/>
      <c r="S252" s="8"/>
      <c r="T252" s="16">
        <f t="shared" si="9"/>
        <v>463.9722117500001</v>
      </c>
    </row>
    <row r="253" spans="1:20" ht="15" hidden="1" outlineLevel="2">
      <c r="A253" s="5" t="s">
        <v>147</v>
      </c>
      <c r="B253" s="19" t="s">
        <v>181</v>
      </c>
      <c r="C253" s="6" t="s">
        <v>185</v>
      </c>
      <c r="D253" s="5" t="s">
        <v>3</v>
      </c>
      <c r="E253" s="5" t="s">
        <v>107</v>
      </c>
      <c r="F253" s="7" t="s">
        <v>138</v>
      </c>
      <c r="G253" s="8">
        <v>502.444179</v>
      </c>
      <c r="H253" s="9">
        <v>231</v>
      </c>
      <c r="I253" s="8">
        <f>H253*$H$3</f>
        <v>13.86</v>
      </c>
      <c r="J253" s="8"/>
      <c r="K253" s="15"/>
      <c r="L253" s="5"/>
      <c r="M253" s="8"/>
      <c r="N253" s="5"/>
      <c r="O253" s="8"/>
      <c r="P253" s="9"/>
      <c r="Q253" s="8"/>
      <c r="R253" s="8"/>
      <c r="S253" s="8"/>
      <c r="T253" s="16">
        <f t="shared" si="9"/>
        <v>516.304179</v>
      </c>
    </row>
    <row r="254" spans="1:20" ht="15" hidden="1" outlineLevel="2">
      <c r="A254" s="5" t="s">
        <v>147</v>
      </c>
      <c r="B254" s="19" t="s">
        <v>181</v>
      </c>
      <c r="C254" s="6" t="s">
        <v>185</v>
      </c>
      <c r="D254" s="5" t="s">
        <v>3</v>
      </c>
      <c r="E254" s="5" t="s">
        <v>107</v>
      </c>
      <c r="F254" s="7" t="s">
        <v>139</v>
      </c>
      <c r="G254" s="8">
        <v>147.59114999999997</v>
      </c>
      <c r="H254" s="9">
        <v>242</v>
      </c>
      <c r="I254" s="8">
        <f>H254*$H$3</f>
        <v>14.52</v>
      </c>
      <c r="J254" s="8"/>
      <c r="K254" s="15"/>
      <c r="L254" s="5"/>
      <c r="M254" s="8"/>
      <c r="N254" s="5"/>
      <c r="O254" s="8"/>
      <c r="P254" s="9"/>
      <c r="Q254" s="8"/>
      <c r="R254" s="8"/>
      <c r="S254" s="8"/>
      <c r="T254" s="16">
        <f t="shared" si="9"/>
        <v>162.11114999999998</v>
      </c>
    </row>
    <row r="255" spans="1:20" ht="15" hidden="1" outlineLevel="2">
      <c r="A255" s="5" t="s">
        <v>147</v>
      </c>
      <c r="B255" s="19" t="s">
        <v>181</v>
      </c>
      <c r="C255" s="6" t="s">
        <v>185</v>
      </c>
      <c r="D255" s="5" t="s">
        <v>3</v>
      </c>
      <c r="E255" s="5" t="s">
        <v>107</v>
      </c>
      <c r="F255" s="7" t="s">
        <v>116</v>
      </c>
      <c r="G255" s="8">
        <v>212.1021994</v>
      </c>
      <c r="H255" s="9">
        <v>175</v>
      </c>
      <c r="I255" s="8">
        <f>H255*$H$2</f>
        <v>84</v>
      </c>
      <c r="J255" s="8"/>
      <c r="K255" s="15"/>
      <c r="L255" s="5"/>
      <c r="M255" s="8"/>
      <c r="N255" s="5"/>
      <c r="O255" s="8"/>
      <c r="P255" s="9"/>
      <c r="Q255" s="8"/>
      <c r="R255" s="8"/>
      <c r="S255" s="8"/>
      <c r="T255" s="16">
        <f t="shared" si="9"/>
        <v>296.1021994</v>
      </c>
    </row>
    <row r="256" spans="1:20" ht="15" hidden="1" outlineLevel="2">
      <c r="A256" s="5" t="s">
        <v>147</v>
      </c>
      <c r="B256" s="19" t="s">
        <v>181</v>
      </c>
      <c r="C256" s="6" t="s">
        <v>185</v>
      </c>
      <c r="D256" s="5" t="s">
        <v>3</v>
      </c>
      <c r="E256" s="5" t="s">
        <v>36</v>
      </c>
      <c r="F256" s="5" t="s">
        <v>36</v>
      </c>
      <c r="G256" s="52"/>
      <c r="H256" s="53"/>
      <c r="I256" s="52"/>
      <c r="J256" s="52"/>
      <c r="K256" s="15"/>
      <c r="L256" s="5"/>
      <c r="M256" s="52"/>
      <c r="N256" s="15">
        <f>O256/$O$2</f>
        <v>23</v>
      </c>
      <c r="O256" s="52">
        <v>1656</v>
      </c>
      <c r="P256" s="53"/>
      <c r="Q256" s="52"/>
      <c r="R256" s="52"/>
      <c r="S256" s="52"/>
      <c r="T256" s="16">
        <f t="shared" si="9"/>
        <v>1656</v>
      </c>
    </row>
    <row r="257" spans="1:20" ht="15" hidden="1" outlineLevel="2">
      <c r="A257" s="12" t="s">
        <v>147</v>
      </c>
      <c r="B257" s="19" t="s">
        <v>181</v>
      </c>
      <c r="C257" s="12" t="s">
        <v>185</v>
      </c>
      <c r="D257" s="12" t="s">
        <v>3</v>
      </c>
      <c r="E257" s="12" t="s">
        <v>111</v>
      </c>
      <c r="F257" s="12" t="s">
        <v>111</v>
      </c>
      <c r="G257" s="54"/>
      <c r="H257" s="55"/>
      <c r="I257" s="54"/>
      <c r="J257" s="54"/>
      <c r="K257" s="14">
        <v>2</v>
      </c>
      <c r="L257" s="13">
        <v>0.4</v>
      </c>
      <c r="M257" s="54">
        <f>K257*L257*$M$2</f>
        <v>2508</v>
      </c>
      <c r="N257" s="56"/>
      <c r="O257" s="54"/>
      <c r="P257" s="55"/>
      <c r="Q257" s="54"/>
      <c r="R257" s="54"/>
      <c r="S257" s="54"/>
      <c r="T257" s="16">
        <f t="shared" si="9"/>
        <v>2508</v>
      </c>
    </row>
    <row r="258" spans="1:20" ht="15" hidden="1" outlineLevel="2">
      <c r="A258" s="5" t="s">
        <v>147</v>
      </c>
      <c r="B258" s="19" t="s">
        <v>181</v>
      </c>
      <c r="C258" s="6" t="s">
        <v>186</v>
      </c>
      <c r="D258" s="5" t="s">
        <v>3</v>
      </c>
      <c r="E258" s="5" t="s">
        <v>133</v>
      </c>
      <c r="F258" s="5" t="s">
        <v>133</v>
      </c>
      <c r="G258" s="52"/>
      <c r="H258" s="53"/>
      <c r="I258" s="52"/>
      <c r="J258" s="52"/>
      <c r="K258" s="15"/>
      <c r="L258" s="5"/>
      <c r="M258" s="52"/>
      <c r="N258" s="5"/>
      <c r="O258" s="52"/>
      <c r="P258" s="53"/>
      <c r="Q258" s="52"/>
      <c r="R258" s="52"/>
      <c r="S258" s="52">
        <v>5.86</v>
      </c>
      <c r="T258" s="16">
        <f t="shared" si="9"/>
        <v>5.86</v>
      </c>
    </row>
    <row r="259" spans="1:20" ht="15" hidden="1" outlineLevel="2">
      <c r="A259" s="5" t="s">
        <v>147</v>
      </c>
      <c r="B259" s="19" t="s">
        <v>181</v>
      </c>
      <c r="C259" s="6" t="s">
        <v>186</v>
      </c>
      <c r="D259" s="5" t="s">
        <v>312</v>
      </c>
      <c r="E259" s="5" t="s">
        <v>107</v>
      </c>
      <c r="F259" s="7">
        <v>15</v>
      </c>
      <c r="G259" s="8">
        <v>586.0374199999995</v>
      </c>
      <c r="H259" s="9">
        <v>1618</v>
      </c>
      <c r="I259" s="8">
        <f>H259*$H$1</f>
        <v>161.8</v>
      </c>
      <c r="J259" s="8"/>
      <c r="K259" s="15"/>
      <c r="L259" s="5"/>
      <c r="M259" s="8"/>
      <c r="N259" s="5"/>
      <c r="O259" s="8"/>
      <c r="P259" s="9"/>
      <c r="Q259" s="8"/>
      <c r="R259" s="8"/>
      <c r="S259" s="8"/>
      <c r="T259" s="16">
        <f aca="true" t="shared" si="10" ref="T259:T290">G259+I259+J259+M259+O259+Q259+R259+S259</f>
        <v>747.8374199999996</v>
      </c>
    </row>
    <row r="260" spans="1:20" ht="15" hidden="1" outlineLevel="2">
      <c r="A260" s="5" t="s">
        <v>147</v>
      </c>
      <c r="B260" s="19" t="s">
        <v>181</v>
      </c>
      <c r="C260" s="6" t="s">
        <v>186</v>
      </c>
      <c r="D260" s="5" t="s">
        <v>312</v>
      </c>
      <c r="E260" s="5" t="s">
        <v>107</v>
      </c>
      <c r="F260" s="7" t="s">
        <v>137</v>
      </c>
      <c r="G260" s="8">
        <v>76.89217900000001</v>
      </c>
      <c r="H260" s="9">
        <v>20</v>
      </c>
      <c r="I260" s="8">
        <f>H260*$H$3</f>
        <v>1.2</v>
      </c>
      <c r="J260" s="8"/>
      <c r="K260" s="15"/>
      <c r="L260" s="5"/>
      <c r="M260" s="8"/>
      <c r="N260" s="5"/>
      <c r="O260" s="8"/>
      <c r="P260" s="9"/>
      <c r="Q260" s="8"/>
      <c r="R260" s="8"/>
      <c r="S260" s="8"/>
      <c r="T260" s="16">
        <f t="shared" si="10"/>
        <v>78.09217900000002</v>
      </c>
    </row>
    <row r="261" spans="1:20" ht="15" hidden="1" outlineLevel="2">
      <c r="A261" s="5" t="s">
        <v>147</v>
      </c>
      <c r="B261" s="19" t="s">
        <v>181</v>
      </c>
      <c r="C261" s="6" t="s">
        <v>186</v>
      </c>
      <c r="D261" s="5" t="s">
        <v>312</v>
      </c>
      <c r="E261" s="5" t="s">
        <v>107</v>
      </c>
      <c r="F261" s="7" t="s">
        <v>138</v>
      </c>
      <c r="G261" s="8">
        <v>210.04701</v>
      </c>
      <c r="H261" s="9">
        <v>145</v>
      </c>
      <c r="I261" s="8">
        <f>H261*$H$3</f>
        <v>8.7</v>
      </c>
      <c r="J261" s="8"/>
      <c r="K261" s="15"/>
      <c r="L261" s="5"/>
      <c r="M261" s="8"/>
      <c r="N261" s="5"/>
      <c r="O261" s="8"/>
      <c r="P261" s="9"/>
      <c r="Q261" s="8"/>
      <c r="R261" s="8"/>
      <c r="S261" s="8"/>
      <c r="T261" s="16">
        <f t="shared" si="10"/>
        <v>218.74701</v>
      </c>
    </row>
    <row r="262" spans="1:20" ht="15" hidden="1" outlineLevel="2">
      <c r="A262" s="5" t="s">
        <v>147</v>
      </c>
      <c r="B262" s="19" t="s">
        <v>181</v>
      </c>
      <c r="C262" s="6" t="s">
        <v>186</v>
      </c>
      <c r="D262" s="5" t="s">
        <v>312</v>
      </c>
      <c r="E262" s="5" t="s">
        <v>107</v>
      </c>
      <c r="F262" s="7" t="s">
        <v>139</v>
      </c>
      <c r="G262" s="8">
        <v>254.46049999999997</v>
      </c>
      <c r="H262" s="9">
        <v>351</v>
      </c>
      <c r="I262" s="8">
        <f>H262*$H$3</f>
        <v>21.06</v>
      </c>
      <c r="J262" s="8"/>
      <c r="K262" s="15"/>
      <c r="L262" s="5"/>
      <c r="M262" s="8"/>
      <c r="N262" s="5"/>
      <c r="O262" s="8"/>
      <c r="P262" s="9"/>
      <c r="Q262" s="8"/>
      <c r="R262" s="8"/>
      <c r="S262" s="8"/>
      <c r="T262" s="16">
        <f t="shared" si="10"/>
        <v>275.52049999999997</v>
      </c>
    </row>
    <row r="263" spans="1:20" ht="15" hidden="1" outlineLevel="2">
      <c r="A263" s="5" t="s">
        <v>147</v>
      </c>
      <c r="B263" s="19" t="s">
        <v>181</v>
      </c>
      <c r="C263" s="6" t="s">
        <v>186</v>
      </c>
      <c r="D263" s="5" t="s">
        <v>312</v>
      </c>
      <c r="E263" s="5" t="s">
        <v>107</v>
      </c>
      <c r="F263" s="7" t="s">
        <v>116</v>
      </c>
      <c r="G263" s="8">
        <v>125.08864899999999</v>
      </c>
      <c r="H263" s="9">
        <v>155</v>
      </c>
      <c r="I263" s="8">
        <f>H263*$H$2</f>
        <v>74.39999999999999</v>
      </c>
      <c r="J263" s="8"/>
      <c r="K263" s="15"/>
      <c r="L263" s="5"/>
      <c r="M263" s="8"/>
      <c r="N263" s="5"/>
      <c r="O263" s="8"/>
      <c r="P263" s="9"/>
      <c r="Q263" s="8"/>
      <c r="R263" s="8"/>
      <c r="S263" s="8"/>
      <c r="T263" s="16">
        <f t="shared" si="10"/>
        <v>199.48864899999998</v>
      </c>
    </row>
    <row r="264" spans="1:20" ht="15" hidden="1" outlineLevel="2">
      <c r="A264" s="5" t="s">
        <v>147</v>
      </c>
      <c r="B264" s="19" t="s">
        <v>181</v>
      </c>
      <c r="C264" s="6" t="s">
        <v>186</v>
      </c>
      <c r="D264" s="5" t="s">
        <v>312</v>
      </c>
      <c r="E264" s="5" t="s">
        <v>107</v>
      </c>
      <c r="F264" s="5" t="s">
        <v>110</v>
      </c>
      <c r="G264" s="52"/>
      <c r="H264" s="53"/>
      <c r="I264" s="52"/>
      <c r="J264" s="52">
        <v>360</v>
      </c>
      <c r="K264" s="15"/>
      <c r="L264" s="5"/>
      <c r="M264" s="52"/>
      <c r="N264" s="5"/>
      <c r="O264" s="52"/>
      <c r="P264" s="53"/>
      <c r="Q264" s="52"/>
      <c r="R264" s="52"/>
      <c r="S264" s="52"/>
      <c r="T264" s="16">
        <f t="shared" si="10"/>
        <v>360</v>
      </c>
    </row>
    <row r="265" spans="1:20" ht="15" hidden="1" outlineLevel="2">
      <c r="A265" s="5" t="s">
        <v>147</v>
      </c>
      <c r="B265" s="19" t="s">
        <v>181</v>
      </c>
      <c r="C265" s="6" t="s">
        <v>482</v>
      </c>
      <c r="D265" s="5" t="s">
        <v>310</v>
      </c>
      <c r="E265" s="5" t="s">
        <v>36</v>
      </c>
      <c r="F265" s="5" t="s">
        <v>36</v>
      </c>
      <c r="G265" s="52"/>
      <c r="H265" s="53"/>
      <c r="I265" s="52"/>
      <c r="J265" s="52"/>
      <c r="K265" s="15"/>
      <c r="L265" s="5"/>
      <c r="M265" s="52"/>
      <c r="N265" s="15">
        <f>O265/$O$2</f>
        <v>0.25</v>
      </c>
      <c r="O265" s="52">
        <v>18</v>
      </c>
      <c r="P265" s="53"/>
      <c r="Q265" s="52"/>
      <c r="R265" s="52"/>
      <c r="S265" s="52"/>
      <c r="T265" s="16">
        <f t="shared" si="10"/>
        <v>18</v>
      </c>
    </row>
    <row r="266" spans="1:20" ht="15" hidden="1" outlineLevel="2">
      <c r="A266" s="12" t="s">
        <v>147</v>
      </c>
      <c r="B266" s="19" t="s">
        <v>181</v>
      </c>
      <c r="C266" s="12" t="s">
        <v>482</v>
      </c>
      <c r="D266" s="12" t="s">
        <v>310</v>
      </c>
      <c r="E266" s="12" t="s">
        <v>111</v>
      </c>
      <c r="F266" s="12" t="s">
        <v>111</v>
      </c>
      <c r="G266" s="54"/>
      <c r="H266" s="55"/>
      <c r="I266" s="54"/>
      <c r="J266" s="54"/>
      <c r="K266" s="14">
        <v>0.1</v>
      </c>
      <c r="L266" s="13">
        <v>0.67</v>
      </c>
      <c r="M266" s="54">
        <f>K266*L266*$M$2</f>
        <v>210.04500000000002</v>
      </c>
      <c r="N266" s="56"/>
      <c r="O266" s="54"/>
      <c r="P266" s="55"/>
      <c r="Q266" s="54"/>
      <c r="R266" s="54"/>
      <c r="S266" s="54"/>
      <c r="T266" s="16">
        <f t="shared" si="10"/>
        <v>210.04500000000002</v>
      </c>
    </row>
    <row r="267" spans="1:20" ht="15" hidden="1" outlineLevel="2">
      <c r="A267" s="5" t="s">
        <v>147</v>
      </c>
      <c r="B267" s="19" t="s">
        <v>181</v>
      </c>
      <c r="C267" s="6" t="s">
        <v>182</v>
      </c>
      <c r="D267" s="5" t="s">
        <v>310</v>
      </c>
      <c r="E267" s="5" t="s">
        <v>107</v>
      </c>
      <c r="F267" s="7" t="s">
        <v>138</v>
      </c>
      <c r="G267" s="8">
        <v>4.207008</v>
      </c>
      <c r="H267" s="9">
        <v>2</v>
      </c>
      <c r="I267" s="8">
        <f>H267*$H$3</f>
        <v>0.12</v>
      </c>
      <c r="J267" s="8"/>
      <c r="K267" s="15"/>
      <c r="L267" s="5"/>
      <c r="M267" s="8"/>
      <c r="N267" s="5"/>
      <c r="O267" s="8"/>
      <c r="P267" s="9"/>
      <c r="Q267" s="8"/>
      <c r="R267" s="8"/>
      <c r="S267" s="8"/>
      <c r="T267" s="16">
        <f t="shared" si="10"/>
        <v>4.327008</v>
      </c>
    </row>
    <row r="268" spans="1:20" ht="15" hidden="1" outlineLevel="2">
      <c r="A268" s="5" t="s">
        <v>147</v>
      </c>
      <c r="B268" s="19" t="s">
        <v>181</v>
      </c>
      <c r="C268" s="6" t="s">
        <v>182</v>
      </c>
      <c r="D268" s="5" t="s">
        <v>310</v>
      </c>
      <c r="E268" s="5" t="s">
        <v>107</v>
      </c>
      <c r="F268" s="5" t="s">
        <v>110</v>
      </c>
      <c r="G268" s="52"/>
      <c r="H268" s="53"/>
      <c r="I268" s="52"/>
      <c r="J268" s="52">
        <v>15</v>
      </c>
      <c r="K268" s="15"/>
      <c r="L268" s="5"/>
      <c r="M268" s="52"/>
      <c r="N268" s="5"/>
      <c r="O268" s="52"/>
      <c r="P268" s="53"/>
      <c r="Q268" s="52"/>
      <c r="R268" s="52"/>
      <c r="S268" s="52"/>
      <c r="T268" s="16">
        <f t="shared" si="10"/>
        <v>15</v>
      </c>
    </row>
    <row r="269" spans="1:20" ht="15" hidden="1" outlineLevel="2">
      <c r="A269" s="5" t="s">
        <v>147</v>
      </c>
      <c r="B269" s="19" t="s">
        <v>181</v>
      </c>
      <c r="C269" s="6" t="s">
        <v>483</v>
      </c>
      <c r="D269" s="5" t="s">
        <v>773</v>
      </c>
      <c r="E269" s="5" t="s">
        <v>107</v>
      </c>
      <c r="F269" s="7" t="s">
        <v>860</v>
      </c>
      <c r="G269" s="8">
        <v>72.93</v>
      </c>
      <c r="H269" s="9"/>
      <c r="I269" s="8"/>
      <c r="J269" s="8"/>
      <c r="K269" s="15"/>
      <c r="L269" s="5"/>
      <c r="M269" s="8"/>
      <c r="N269" s="5"/>
      <c r="O269" s="8"/>
      <c r="P269" s="9"/>
      <c r="Q269" s="8"/>
      <c r="R269" s="8"/>
      <c r="S269" s="8"/>
      <c r="T269" s="16">
        <f t="shared" si="10"/>
        <v>72.93</v>
      </c>
    </row>
    <row r="270" spans="1:20" ht="15" hidden="1" outlineLevel="2">
      <c r="A270" s="5" t="s">
        <v>147</v>
      </c>
      <c r="B270" s="19" t="s">
        <v>181</v>
      </c>
      <c r="C270" s="6" t="s">
        <v>483</v>
      </c>
      <c r="D270" s="5" t="s">
        <v>773</v>
      </c>
      <c r="E270" s="5" t="s">
        <v>36</v>
      </c>
      <c r="F270" s="5" t="s">
        <v>36</v>
      </c>
      <c r="G270" s="52"/>
      <c r="H270" s="53"/>
      <c r="I270" s="52"/>
      <c r="J270" s="52"/>
      <c r="K270" s="15"/>
      <c r="L270" s="5"/>
      <c r="M270" s="52"/>
      <c r="N270" s="15">
        <f>O270/$O$2</f>
        <v>0.5</v>
      </c>
      <c r="O270" s="52">
        <v>36</v>
      </c>
      <c r="P270" s="53"/>
      <c r="Q270" s="52"/>
      <c r="R270" s="52"/>
      <c r="S270" s="52"/>
      <c r="T270" s="16">
        <f t="shared" si="10"/>
        <v>36</v>
      </c>
    </row>
    <row r="271" spans="1:20" ht="15" hidden="1" outlineLevel="2">
      <c r="A271" s="5" t="s">
        <v>147</v>
      </c>
      <c r="B271" s="19" t="s">
        <v>181</v>
      </c>
      <c r="C271" s="6" t="s">
        <v>187</v>
      </c>
      <c r="D271" s="5" t="s">
        <v>313</v>
      </c>
      <c r="E271" s="5" t="s">
        <v>107</v>
      </c>
      <c r="F271" s="7">
        <v>15</v>
      </c>
      <c r="G271" s="8">
        <v>0.34999600000000003</v>
      </c>
      <c r="H271" s="9">
        <v>1</v>
      </c>
      <c r="I271" s="8">
        <f>H271*$H$1</f>
        <v>0.1</v>
      </c>
      <c r="J271" s="8"/>
      <c r="K271" s="15"/>
      <c r="L271" s="5"/>
      <c r="M271" s="8"/>
      <c r="N271" s="5"/>
      <c r="O271" s="8"/>
      <c r="P271" s="9"/>
      <c r="Q271" s="8"/>
      <c r="R271" s="8"/>
      <c r="S271" s="8"/>
      <c r="T271" s="16">
        <f t="shared" si="10"/>
        <v>0.44999600000000006</v>
      </c>
    </row>
    <row r="272" spans="1:20" ht="15" hidden="1" outlineLevel="2">
      <c r="A272" s="5" t="s">
        <v>147</v>
      </c>
      <c r="B272" s="19" t="s">
        <v>181</v>
      </c>
      <c r="C272" s="6" t="s">
        <v>187</v>
      </c>
      <c r="D272" s="5" t="s">
        <v>313</v>
      </c>
      <c r="E272" s="5" t="s">
        <v>107</v>
      </c>
      <c r="F272" s="5" t="s">
        <v>110</v>
      </c>
      <c r="G272" s="52"/>
      <c r="H272" s="53"/>
      <c r="I272" s="52"/>
      <c r="J272" s="52">
        <v>15</v>
      </c>
      <c r="K272" s="15"/>
      <c r="L272" s="5"/>
      <c r="M272" s="52"/>
      <c r="N272" s="5"/>
      <c r="O272" s="52"/>
      <c r="P272" s="53"/>
      <c r="Q272" s="52"/>
      <c r="R272" s="52"/>
      <c r="S272" s="52"/>
      <c r="T272" s="16">
        <f t="shared" si="10"/>
        <v>15</v>
      </c>
    </row>
    <row r="273" spans="1:20" ht="15" hidden="1" outlineLevel="2">
      <c r="A273" s="5" t="s">
        <v>147</v>
      </c>
      <c r="B273" s="19" t="s">
        <v>150</v>
      </c>
      <c r="C273" s="6" t="s">
        <v>859</v>
      </c>
      <c r="D273" s="5" t="s">
        <v>278</v>
      </c>
      <c r="E273" s="5" t="s">
        <v>107</v>
      </c>
      <c r="F273" s="7" t="s">
        <v>860</v>
      </c>
      <c r="G273" s="8">
        <v>1304.54</v>
      </c>
      <c r="H273" s="9"/>
      <c r="I273" s="8"/>
      <c r="J273" s="8"/>
      <c r="K273" s="15"/>
      <c r="L273" s="5"/>
      <c r="M273" s="8"/>
      <c r="N273" s="5"/>
      <c r="O273" s="8"/>
      <c r="P273" s="9"/>
      <c r="Q273" s="8"/>
      <c r="R273" s="8"/>
      <c r="S273" s="8"/>
      <c r="T273" s="16">
        <f t="shared" si="10"/>
        <v>1304.54</v>
      </c>
    </row>
    <row r="274" spans="1:20" ht="15" hidden="1" outlineLevel="2">
      <c r="A274" s="5" t="s">
        <v>147</v>
      </c>
      <c r="B274" s="19" t="s">
        <v>150</v>
      </c>
      <c r="C274" s="6" t="s">
        <v>478</v>
      </c>
      <c r="D274" s="5" t="s">
        <v>278</v>
      </c>
      <c r="E274" s="5" t="s">
        <v>36</v>
      </c>
      <c r="F274" s="5" t="s">
        <v>36</v>
      </c>
      <c r="G274" s="52"/>
      <c r="H274" s="53"/>
      <c r="I274" s="52"/>
      <c r="J274" s="52"/>
      <c r="K274" s="15"/>
      <c r="L274" s="5"/>
      <c r="M274" s="52"/>
      <c r="N274" s="15">
        <f>O274/$O$2</f>
        <v>1.25</v>
      </c>
      <c r="O274" s="52">
        <v>90</v>
      </c>
      <c r="P274" s="53"/>
      <c r="Q274" s="52"/>
      <c r="R274" s="52"/>
      <c r="S274" s="52"/>
      <c r="T274" s="16">
        <f t="shared" si="10"/>
        <v>90</v>
      </c>
    </row>
    <row r="275" spans="1:20" ht="15" hidden="1" outlineLevel="2">
      <c r="A275" s="12" t="s">
        <v>147</v>
      </c>
      <c r="B275" s="19" t="s">
        <v>150</v>
      </c>
      <c r="C275" s="17" t="s">
        <v>478</v>
      </c>
      <c r="D275" s="12" t="s">
        <v>278</v>
      </c>
      <c r="E275" s="12" t="s">
        <v>111</v>
      </c>
      <c r="F275" s="12" t="s">
        <v>111</v>
      </c>
      <c r="G275" s="54"/>
      <c r="H275" s="55"/>
      <c r="I275" s="54"/>
      <c r="J275" s="54"/>
      <c r="K275" s="14">
        <v>1</v>
      </c>
      <c r="L275" s="13">
        <v>0.5</v>
      </c>
      <c r="M275" s="54">
        <f>K275*L275*$M$2</f>
        <v>1567.5</v>
      </c>
      <c r="N275" s="56"/>
      <c r="O275" s="54"/>
      <c r="P275" s="55"/>
      <c r="Q275" s="54"/>
      <c r="R275" s="54"/>
      <c r="S275" s="54"/>
      <c r="T275" s="16">
        <f t="shared" si="10"/>
        <v>1567.5</v>
      </c>
    </row>
    <row r="276" spans="1:20" ht="15" hidden="1" outlineLevel="2">
      <c r="A276" s="5" t="s">
        <v>147</v>
      </c>
      <c r="B276" s="19" t="s">
        <v>150</v>
      </c>
      <c r="C276" s="6" t="s">
        <v>151</v>
      </c>
      <c r="D276" s="5" t="s">
        <v>278</v>
      </c>
      <c r="E276" s="5" t="s">
        <v>107</v>
      </c>
      <c r="F276" s="7">
        <v>15</v>
      </c>
      <c r="G276" s="8">
        <v>1679.0491930000003</v>
      </c>
      <c r="H276" s="9">
        <v>4486</v>
      </c>
      <c r="I276" s="8">
        <f>H276*$H$1</f>
        <v>448.6</v>
      </c>
      <c r="J276" s="8"/>
      <c r="K276" s="15"/>
      <c r="L276" s="5"/>
      <c r="M276" s="8"/>
      <c r="N276" s="5"/>
      <c r="O276" s="8"/>
      <c r="P276" s="9"/>
      <c r="Q276" s="8"/>
      <c r="R276" s="8"/>
      <c r="S276" s="8"/>
      <c r="T276" s="16">
        <f t="shared" si="10"/>
        <v>2127.649193</v>
      </c>
    </row>
    <row r="277" spans="1:20" ht="15" hidden="1" outlineLevel="2">
      <c r="A277" s="5" t="s">
        <v>147</v>
      </c>
      <c r="B277" s="19" t="s">
        <v>150</v>
      </c>
      <c r="C277" s="6" t="s">
        <v>151</v>
      </c>
      <c r="D277" s="5" t="s">
        <v>278</v>
      </c>
      <c r="E277" s="5" t="s">
        <v>107</v>
      </c>
      <c r="F277" s="7" t="s">
        <v>137</v>
      </c>
      <c r="G277" s="8">
        <v>38.183324750000004</v>
      </c>
      <c r="H277" s="9">
        <v>13</v>
      </c>
      <c r="I277" s="8">
        <f>H277*$H$3</f>
        <v>0.78</v>
      </c>
      <c r="J277" s="8"/>
      <c r="K277" s="15"/>
      <c r="L277" s="5"/>
      <c r="M277" s="8"/>
      <c r="N277" s="5"/>
      <c r="O277" s="8"/>
      <c r="P277" s="9"/>
      <c r="Q277" s="8"/>
      <c r="R277" s="8"/>
      <c r="S277" s="8"/>
      <c r="T277" s="16">
        <f t="shared" si="10"/>
        <v>38.963324750000005</v>
      </c>
    </row>
    <row r="278" spans="1:20" ht="15" hidden="1" outlineLevel="2">
      <c r="A278" s="5" t="s">
        <v>147</v>
      </c>
      <c r="B278" s="19" t="s">
        <v>150</v>
      </c>
      <c r="C278" s="6" t="s">
        <v>151</v>
      </c>
      <c r="D278" s="5" t="s">
        <v>278</v>
      </c>
      <c r="E278" s="5" t="s">
        <v>107</v>
      </c>
      <c r="F278" s="7" t="s">
        <v>138</v>
      </c>
      <c r="G278" s="8">
        <v>175.25829000000002</v>
      </c>
      <c r="H278" s="9">
        <v>83</v>
      </c>
      <c r="I278" s="8">
        <f>H278*$H$3</f>
        <v>4.9799999999999995</v>
      </c>
      <c r="J278" s="8"/>
      <c r="K278" s="15"/>
      <c r="L278" s="5"/>
      <c r="M278" s="8"/>
      <c r="N278" s="5"/>
      <c r="O278" s="8"/>
      <c r="P278" s="9"/>
      <c r="Q278" s="8"/>
      <c r="R278" s="8"/>
      <c r="S278" s="8"/>
      <c r="T278" s="16">
        <f t="shared" si="10"/>
        <v>180.23829</v>
      </c>
    </row>
    <row r="279" spans="1:20" ht="15" hidden="1" outlineLevel="2">
      <c r="A279" s="5" t="s">
        <v>147</v>
      </c>
      <c r="B279" s="19" t="s">
        <v>150</v>
      </c>
      <c r="C279" s="6" t="s">
        <v>151</v>
      </c>
      <c r="D279" s="5" t="s">
        <v>278</v>
      </c>
      <c r="E279" s="5" t="s">
        <v>107</v>
      </c>
      <c r="F279" s="7" t="s">
        <v>139</v>
      </c>
      <c r="G279" s="8">
        <v>266.05179999999996</v>
      </c>
      <c r="H279" s="9">
        <v>515</v>
      </c>
      <c r="I279" s="8">
        <f>H279*$H$3</f>
        <v>30.9</v>
      </c>
      <c r="J279" s="8"/>
      <c r="K279" s="15"/>
      <c r="L279" s="5"/>
      <c r="M279" s="8"/>
      <c r="N279" s="5"/>
      <c r="O279" s="8"/>
      <c r="P279" s="9"/>
      <c r="Q279" s="8"/>
      <c r="R279" s="8"/>
      <c r="S279" s="8"/>
      <c r="T279" s="16">
        <f t="shared" si="10"/>
        <v>296.95179999999993</v>
      </c>
    </row>
    <row r="280" spans="1:20" ht="15" hidden="1" outlineLevel="2">
      <c r="A280" s="5" t="s">
        <v>147</v>
      </c>
      <c r="B280" s="19" t="s">
        <v>150</v>
      </c>
      <c r="C280" s="6" t="s">
        <v>151</v>
      </c>
      <c r="D280" s="5" t="s">
        <v>278</v>
      </c>
      <c r="E280" s="5" t="s">
        <v>107</v>
      </c>
      <c r="F280" s="7" t="s">
        <v>116</v>
      </c>
      <c r="G280" s="8">
        <v>41.820728599999995</v>
      </c>
      <c r="H280" s="9">
        <v>56</v>
      </c>
      <c r="I280" s="8">
        <f>H280*$H$2</f>
        <v>26.88</v>
      </c>
      <c r="J280" s="8"/>
      <c r="K280" s="15"/>
      <c r="L280" s="5"/>
      <c r="M280" s="8"/>
      <c r="N280" s="5"/>
      <c r="O280" s="8"/>
      <c r="P280" s="9"/>
      <c r="Q280" s="8"/>
      <c r="R280" s="8"/>
      <c r="S280" s="8"/>
      <c r="T280" s="16">
        <f t="shared" si="10"/>
        <v>68.70072859999999</v>
      </c>
    </row>
    <row r="281" spans="1:20" ht="15" hidden="1" outlineLevel="2">
      <c r="A281" s="5" t="s">
        <v>147</v>
      </c>
      <c r="B281" s="19" t="s">
        <v>150</v>
      </c>
      <c r="C281" s="6" t="s">
        <v>151</v>
      </c>
      <c r="D281" s="5" t="s">
        <v>278</v>
      </c>
      <c r="E281" s="5" t="s">
        <v>107</v>
      </c>
      <c r="F281" s="5" t="s">
        <v>110</v>
      </c>
      <c r="G281" s="52"/>
      <c r="H281" s="53"/>
      <c r="I281" s="52"/>
      <c r="J281" s="52">
        <v>180</v>
      </c>
      <c r="K281" s="15"/>
      <c r="L281" s="5"/>
      <c r="M281" s="52"/>
      <c r="N281" s="5"/>
      <c r="O281" s="52"/>
      <c r="P281" s="53"/>
      <c r="Q281" s="52"/>
      <c r="R281" s="52"/>
      <c r="S281" s="52"/>
      <c r="T281" s="16">
        <f t="shared" si="10"/>
        <v>180</v>
      </c>
    </row>
    <row r="282" spans="1:20" ht="15" hidden="1" outlineLevel="2">
      <c r="A282" s="5" t="s">
        <v>147</v>
      </c>
      <c r="B282" s="19" t="s">
        <v>150</v>
      </c>
      <c r="C282" s="6" t="s">
        <v>238</v>
      </c>
      <c r="D282" s="5" t="s">
        <v>398</v>
      </c>
      <c r="E282" s="5" t="s">
        <v>107</v>
      </c>
      <c r="F282" s="7">
        <v>15</v>
      </c>
      <c r="G282" s="8">
        <v>58.10448300000001</v>
      </c>
      <c r="H282" s="9">
        <v>165</v>
      </c>
      <c r="I282" s="8">
        <f>H282*$H$1</f>
        <v>16.5</v>
      </c>
      <c r="J282" s="8"/>
      <c r="K282" s="15"/>
      <c r="L282" s="5"/>
      <c r="M282" s="8"/>
      <c r="N282" s="5"/>
      <c r="O282" s="8"/>
      <c r="P282" s="9"/>
      <c r="Q282" s="8"/>
      <c r="R282" s="8"/>
      <c r="S282" s="8"/>
      <c r="T282" s="16">
        <f t="shared" si="10"/>
        <v>74.60448300000002</v>
      </c>
    </row>
    <row r="283" spans="1:20" ht="15" hidden="1" outlineLevel="2">
      <c r="A283" s="5" t="s">
        <v>147</v>
      </c>
      <c r="B283" s="19" t="s">
        <v>150</v>
      </c>
      <c r="C283" s="6" t="s">
        <v>238</v>
      </c>
      <c r="D283" s="5" t="s">
        <v>398</v>
      </c>
      <c r="E283" s="5" t="s">
        <v>107</v>
      </c>
      <c r="F283" s="7" t="s">
        <v>137</v>
      </c>
      <c r="G283" s="8">
        <v>6.481530500000001</v>
      </c>
      <c r="H283" s="9">
        <v>2</v>
      </c>
      <c r="I283" s="8">
        <f>H283*$H$3</f>
        <v>0.12</v>
      </c>
      <c r="J283" s="8"/>
      <c r="K283" s="15"/>
      <c r="L283" s="5"/>
      <c r="M283" s="8"/>
      <c r="N283" s="5"/>
      <c r="O283" s="8"/>
      <c r="P283" s="9"/>
      <c r="Q283" s="8"/>
      <c r="R283" s="8"/>
      <c r="S283" s="8"/>
      <c r="T283" s="16">
        <f t="shared" si="10"/>
        <v>6.601530500000001</v>
      </c>
    </row>
    <row r="284" spans="1:20" ht="15" hidden="1" outlineLevel="2">
      <c r="A284" s="5" t="s">
        <v>147</v>
      </c>
      <c r="B284" s="19" t="s">
        <v>150</v>
      </c>
      <c r="C284" s="6" t="s">
        <v>238</v>
      </c>
      <c r="D284" s="5" t="s">
        <v>398</v>
      </c>
      <c r="E284" s="5" t="s">
        <v>107</v>
      </c>
      <c r="F284" s="7" t="s">
        <v>138</v>
      </c>
      <c r="G284" s="8">
        <v>106.206726</v>
      </c>
      <c r="H284" s="9">
        <v>23</v>
      </c>
      <c r="I284" s="8">
        <f>H284*$H$3</f>
        <v>1.38</v>
      </c>
      <c r="J284" s="8"/>
      <c r="K284" s="15"/>
      <c r="L284" s="5"/>
      <c r="M284" s="8"/>
      <c r="N284" s="5"/>
      <c r="O284" s="8"/>
      <c r="P284" s="9"/>
      <c r="Q284" s="8"/>
      <c r="R284" s="8"/>
      <c r="S284" s="8"/>
      <c r="T284" s="16">
        <f t="shared" si="10"/>
        <v>107.586726</v>
      </c>
    </row>
    <row r="285" spans="1:20" ht="15" hidden="1" outlineLevel="2">
      <c r="A285" s="5" t="s">
        <v>147</v>
      </c>
      <c r="B285" s="19" t="s">
        <v>150</v>
      </c>
      <c r="C285" s="6" t="s">
        <v>238</v>
      </c>
      <c r="D285" s="5" t="s">
        <v>398</v>
      </c>
      <c r="E285" s="5" t="s">
        <v>107</v>
      </c>
      <c r="F285" s="7" t="s">
        <v>139</v>
      </c>
      <c r="G285" s="8">
        <v>36.336999999999996</v>
      </c>
      <c r="H285" s="9">
        <v>64</v>
      </c>
      <c r="I285" s="8">
        <f>H285*$H$3</f>
        <v>3.84</v>
      </c>
      <c r="J285" s="8"/>
      <c r="K285" s="15"/>
      <c r="L285" s="5"/>
      <c r="M285" s="8"/>
      <c r="N285" s="5"/>
      <c r="O285" s="8"/>
      <c r="P285" s="9"/>
      <c r="Q285" s="8"/>
      <c r="R285" s="8"/>
      <c r="S285" s="8"/>
      <c r="T285" s="16">
        <f t="shared" si="10"/>
        <v>40.17699999999999</v>
      </c>
    </row>
    <row r="286" spans="1:20" ht="15" hidden="1" outlineLevel="2">
      <c r="A286" s="5" t="s">
        <v>147</v>
      </c>
      <c r="B286" s="19" t="s">
        <v>150</v>
      </c>
      <c r="C286" s="6" t="s">
        <v>238</v>
      </c>
      <c r="D286" s="5" t="s">
        <v>398</v>
      </c>
      <c r="E286" s="5" t="s">
        <v>107</v>
      </c>
      <c r="F286" s="7" t="s">
        <v>116</v>
      </c>
      <c r="G286" s="8">
        <v>17.342779999999998</v>
      </c>
      <c r="H286" s="9">
        <v>23</v>
      </c>
      <c r="I286" s="8">
        <f>H286*$H$2</f>
        <v>11.04</v>
      </c>
      <c r="J286" s="8"/>
      <c r="K286" s="15"/>
      <c r="L286" s="5"/>
      <c r="M286" s="8"/>
      <c r="N286" s="5"/>
      <c r="O286" s="8"/>
      <c r="P286" s="9"/>
      <c r="Q286" s="8"/>
      <c r="R286" s="8"/>
      <c r="S286" s="8"/>
      <c r="T286" s="16">
        <f t="shared" si="10"/>
        <v>28.382779999999997</v>
      </c>
    </row>
    <row r="287" spans="1:20" ht="15" hidden="1" outlineLevel="2">
      <c r="A287" s="5" t="s">
        <v>147</v>
      </c>
      <c r="B287" s="19" t="s">
        <v>150</v>
      </c>
      <c r="C287" s="6" t="s">
        <v>238</v>
      </c>
      <c r="D287" s="5" t="s">
        <v>398</v>
      </c>
      <c r="E287" s="5" t="s">
        <v>107</v>
      </c>
      <c r="F287" s="5" t="s">
        <v>110</v>
      </c>
      <c r="G287" s="52"/>
      <c r="H287" s="53"/>
      <c r="I287" s="52"/>
      <c r="J287" s="52">
        <v>165</v>
      </c>
      <c r="K287" s="15"/>
      <c r="L287" s="5"/>
      <c r="M287" s="52"/>
      <c r="N287" s="5"/>
      <c r="O287" s="52"/>
      <c r="P287" s="53"/>
      <c r="Q287" s="52"/>
      <c r="R287" s="52"/>
      <c r="S287" s="52"/>
      <c r="T287" s="16">
        <f t="shared" si="10"/>
        <v>165</v>
      </c>
    </row>
    <row r="288" spans="1:20" ht="15" hidden="1" outlineLevel="2">
      <c r="A288" s="5" t="s">
        <v>147</v>
      </c>
      <c r="B288" s="19" t="s">
        <v>189</v>
      </c>
      <c r="C288" s="6" t="s">
        <v>503</v>
      </c>
      <c r="D288" s="5" t="s">
        <v>315</v>
      </c>
      <c r="E288" s="5" t="s">
        <v>36</v>
      </c>
      <c r="F288" s="5" t="s">
        <v>36</v>
      </c>
      <c r="G288" s="52"/>
      <c r="H288" s="53"/>
      <c r="I288" s="52"/>
      <c r="J288" s="52"/>
      <c r="K288" s="15"/>
      <c r="L288" s="5"/>
      <c r="M288" s="52"/>
      <c r="N288" s="15">
        <f>O288/$O$2</f>
        <v>0.5</v>
      </c>
      <c r="O288" s="52">
        <v>36</v>
      </c>
      <c r="P288" s="53"/>
      <c r="Q288" s="52"/>
      <c r="R288" s="52"/>
      <c r="S288" s="52"/>
      <c r="T288" s="16">
        <f t="shared" si="10"/>
        <v>36</v>
      </c>
    </row>
    <row r="289" spans="1:20" ht="15" hidden="1" outlineLevel="2">
      <c r="A289" s="12" t="s">
        <v>147</v>
      </c>
      <c r="B289" s="19" t="s">
        <v>189</v>
      </c>
      <c r="C289" s="12" t="s">
        <v>503</v>
      </c>
      <c r="D289" s="12" t="s">
        <v>315</v>
      </c>
      <c r="E289" s="12" t="s">
        <v>111</v>
      </c>
      <c r="F289" s="12" t="s">
        <v>111</v>
      </c>
      <c r="G289" s="54"/>
      <c r="H289" s="55"/>
      <c r="I289" s="54"/>
      <c r="J289" s="54"/>
      <c r="K289" s="14">
        <v>1</v>
      </c>
      <c r="L289" s="13">
        <v>0.35</v>
      </c>
      <c r="M289" s="54">
        <f>K289*L289*$M$2</f>
        <v>1097.25</v>
      </c>
      <c r="N289" s="56"/>
      <c r="O289" s="54"/>
      <c r="P289" s="55"/>
      <c r="Q289" s="54"/>
      <c r="R289" s="54"/>
      <c r="S289" s="54"/>
      <c r="T289" s="16">
        <f t="shared" si="10"/>
        <v>1097.25</v>
      </c>
    </row>
    <row r="290" spans="1:20" ht="15" hidden="1" outlineLevel="2">
      <c r="A290" s="5" t="s">
        <v>147</v>
      </c>
      <c r="B290" s="19" t="s">
        <v>189</v>
      </c>
      <c r="C290" s="6" t="s">
        <v>190</v>
      </c>
      <c r="D290" s="5" t="s">
        <v>315</v>
      </c>
      <c r="E290" s="5" t="s">
        <v>107</v>
      </c>
      <c r="F290" s="7">
        <v>15</v>
      </c>
      <c r="G290" s="8">
        <v>11.076344</v>
      </c>
      <c r="H290" s="9">
        <v>30</v>
      </c>
      <c r="I290" s="8">
        <f>H290*$H$1</f>
        <v>3</v>
      </c>
      <c r="J290" s="8"/>
      <c r="K290" s="15"/>
      <c r="L290" s="5"/>
      <c r="M290" s="8"/>
      <c r="N290" s="5"/>
      <c r="O290" s="8"/>
      <c r="P290" s="9"/>
      <c r="Q290" s="8"/>
      <c r="R290" s="8"/>
      <c r="S290" s="8"/>
      <c r="T290" s="16">
        <f t="shared" si="10"/>
        <v>14.076344</v>
      </c>
    </row>
    <row r="291" spans="1:20" ht="15" hidden="1" outlineLevel="2">
      <c r="A291" s="5" t="s">
        <v>147</v>
      </c>
      <c r="B291" s="19" t="s">
        <v>189</v>
      </c>
      <c r="C291" s="6" t="s">
        <v>190</v>
      </c>
      <c r="D291" s="5" t="s">
        <v>315</v>
      </c>
      <c r="E291" s="5" t="s">
        <v>107</v>
      </c>
      <c r="F291" s="7" t="s">
        <v>137</v>
      </c>
      <c r="G291" s="8">
        <v>5.1213365</v>
      </c>
      <c r="H291" s="9">
        <v>1</v>
      </c>
      <c r="I291" s="8">
        <f>H291*$H$3</f>
        <v>0.06</v>
      </c>
      <c r="J291" s="8"/>
      <c r="K291" s="15"/>
      <c r="L291" s="5"/>
      <c r="M291" s="8"/>
      <c r="N291" s="5"/>
      <c r="O291" s="8"/>
      <c r="P291" s="9"/>
      <c r="Q291" s="8"/>
      <c r="R291" s="8"/>
      <c r="S291" s="8"/>
      <c r="T291" s="16">
        <f>G291+I291+J291+M291+O291+Q291+R291+S291</f>
        <v>5.1813365</v>
      </c>
    </row>
    <row r="292" spans="1:20" ht="15" hidden="1" outlineLevel="2">
      <c r="A292" s="5" t="s">
        <v>147</v>
      </c>
      <c r="B292" s="19" t="s">
        <v>189</v>
      </c>
      <c r="C292" s="6" t="s">
        <v>190</v>
      </c>
      <c r="D292" s="5" t="s">
        <v>315</v>
      </c>
      <c r="E292" s="5" t="s">
        <v>107</v>
      </c>
      <c r="F292" s="7" t="s">
        <v>138</v>
      </c>
      <c r="G292" s="8">
        <v>32.948154</v>
      </c>
      <c r="H292" s="9">
        <v>25</v>
      </c>
      <c r="I292" s="8">
        <f>H292*$H$3</f>
        <v>1.5</v>
      </c>
      <c r="J292" s="8"/>
      <c r="K292" s="15"/>
      <c r="L292" s="5"/>
      <c r="M292" s="8"/>
      <c r="N292" s="5"/>
      <c r="O292" s="8"/>
      <c r="P292" s="9"/>
      <c r="Q292" s="8"/>
      <c r="R292" s="8"/>
      <c r="S292" s="8"/>
      <c r="T292" s="16">
        <f>G292+I292+J292+M292+O292+Q292+R292+S292</f>
        <v>34.448154</v>
      </c>
    </row>
    <row r="293" spans="1:20" ht="15" hidden="1" outlineLevel="2">
      <c r="A293" s="5" t="s">
        <v>147</v>
      </c>
      <c r="B293" s="19" t="s">
        <v>189</v>
      </c>
      <c r="C293" s="6" t="s">
        <v>190</v>
      </c>
      <c r="D293" s="5" t="s">
        <v>315</v>
      </c>
      <c r="E293" s="5" t="s">
        <v>107</v>
      </c>
      <c r="F293" s="7" t="s">
        <v>139</v>
      </c>
      <c r="G293" s="8">
        <v>8.4651</v>
      </c>
      <c r="H293" s="9">
        <v>18</v>
      </c>
      <c r="I293" s="8">
        <f>H293*$H$3</f>
        <v>1.08</v>
      </c>
      <c r="J293" s="8"/>
      <c r="K293" s="15"/>
      <c r="L293" s="5"/>
      <c r="M293" s="8"/>
      <c r="N293" s="5"/>
      <c r="O293" s="8"/>
      <c r="P293" s="9"/>
      <c r="Q293" s="8"/>
      <c r="R293" s="8"/>
      <c r="S293" s="8"/>
      <c r="T293" s="16">
        <f>G293+I293+J293+M293+O293+Q293+R293+S293</f>
        <v>9.5451</v>
      </c>
    </row>
    <row r="294" spans="1:20" ht="15" hidden="1" outlineLevel="2">
      <c r="A294" s="5" t="s">
        <v>147</v>
      </c>
      <c r="B294" s="19" t="s">
        <v>189</v>
      </c>
      <c r="C294" s="6" t="s">
        <v>190</v>
      </c>
      <c r="D294" s="5" t="s">
        <v>315</v>
      </c>
      <c r="E294" s="5" t="s">
        <v>107</v>
      </c>
      <c r="F294" s="7" t="s">
        <v>116</v>
      </c>
      <c r="G294" s="8">
        <v>35.9878078</v>
      </c>
      <c r="H294" s="9">
        <v>40</v>
      </c>
      <c r="I294" s="8">
        <f>H294*$H$2</f>
        <v>19.2</v>
      </c>
      <c r="J294" s="8"/>
      <c r="K294" s="15"/>
      <c r="L294" s="5"/>
      <c r="M294" s="8"/>
      <c r="N294" s="5"/>
      <c r="O294" s="8"/>
      <c r="P294" s="9"/>
      <c r="Q294" s="8"/>
      <c r="R294" s="8"/>
      <c r="S294" s="8"/>
      <c r="T294" s="16">
        <f>G294+I294+J294+M294+O294+Q294+R294+S294</f>
        <v>55.1878078</v>
      </c>
    </row>
    <row r="295" spans="1:20" ht="15" hidden="1" outlineLevel="2">
      <c r="A295" s="5" t="s">
        <v>147</v>
      </c>
      <c r="B295" s="19" t="s">
        <v>189</v>
      </c>
      <c r="C295" s="6" t="s">
        <v>190</v>
      </c>
      <c r="D295" s="5" t="s">
        <v>315</v>
      </c>
      <c r="E295" s="5" t="s">
        <v>107</v>
      </c>
      <c r="F295" s="5" t="s">
        <v>110</v>
      </c>
      <c r="G295" s="52"/>
      <c r="H295" s="53"/>
      <c r="I295" s="52"/>
      <c r="J295" s="52">
        <v>105</v>
      </c>
      <c r="K295" s="15"/>
      <c r="L295" s="5"/>
      <c r="M295" s="52"/>
      <c r="N295" s="5"/>
      <c r="O295" s="52"/>
      <c r="P295" s="53"/>
      <c r="Q295" s="52"/>
      <c r="R295" s="52"/>
      <c r="S295" s="52"/>
      <c r="T295" s="16">
        <f>G295+I295+J295+M295+O295+Q295+R295+S295</f>
        <v>105</v>
      </c>
    </row>
    <row r="296" spans="1:20" s="72" customFormat="1" ht="15.75" outlineLevel="1" collapsed="1">
      <c r="A296" s="70" t="s">
        <v>762</v>
      </c>
      <c r="B296" s="70"/>
      <c r="C296" s="73"/>
      <c r="D296" s="69"/>
      <c r="E296" s="69"/>
      <c r="F296" s="69"/>
      <c r="G296" s="74">
        <f aca="true" t="shared" si="11" ref="G296:T296">SUBTOTAL(9,G99:G295)</f>
        <v>72005.04948130001</v>
      </c>
      <c r="H296" s="75">
        <f t="shared" si="11"/>
        <v>137853</v>
      </c>
      <c r="I296" s="74">
        <f t="shared" si="11"/>
        <v>17138.300000000003</v>
      </c>
      <c r="J296" s="74">
        <f t="shared" si="11"/>
        <v>3585</v>
      </c>
      <c r="K296" s="71">
        <f t="shared" si="11"/>
        <v>16.199999999999996</v>
      </c>
      <c r="L296" s="69">
        <f t="shared" si="11"/>
        <v>8.85</v>
      </c>
      <c r="M296" s="74">
        <f t="shared" si="11"/>
        <v>30566.25</v>
      </c>
      <c r="N296" s="69">
        <f t="shared" si="11"/>
        <v>49.75</v>
      </c>
      <c r="O296" s="74">
        <f t="shared" si="11"/>
        <v>3582</v>
      </c>
      <c r="P296" s="75">
        <f t="shared" si="11"/>
        <v>500</v>
      </c>
      <c r="Q296" s="74">
        <f t="shared" si="11"/>
        <v>2325.82</v>
      </c>
      <c r="R296" s="74">
        <f t="shared" si="11"/>
        <v>5</v>
      </c>
      <c r="S296" s="74">
        <f t="shared" si="11"/>
        <v>385.68</v>
      </c>
      <c r="T296" s="16">
        <f t="shared" si="11"/>
        <v>129593.09948129991</v>
      </c>
    </row>
    <row r="297" spans="1:20" ht="15" hidden="1" outlineLevel="2">
      <c r="A297" s="5" t="s">
        <v>177</v>
      </c>
      <c r="B297" s="19" t="s">
        <v>205</v>
      </c>
      <c r="C297" s="6">
        <v>502230</v>
      </c>
      <c r="D297" s="5" t="s">
        <v>328</v>
      </c>
      <c r="E297" s="5" t="s">
        <v>107</v>
      </c>
      <c r="F297" s="7">
        <v>15</v>
      </c>
      <c r="G297" s="8">
        <v>72.80946200000017</v>
      </c>
      <c r="H297" s="9">
        <v>209</v>
      </c>
      <c r="I297" s="8">
        <f>H297*$H$1</f>
        <v>20.900000000000002</v>
      </c>
      <c r="J297" s="8"/>
      <c r="K297" s="15"/>
      <c r="L297" s="5"/>
      <c r="M297" s="8"/>
      <c r="N297" s="5"/>
      <c r="O297" s="8"/>
      <c r="P297" s="9"/>
      <c r="Q297" s="8"/>
      <c r="R297" s="8"/>
      <c r="S297" s="8"/>
      <c r="T297" s="16">
        <f aca="true" t="shared" si="12" ref="T297:T328">G297+I297+J297+M297+O297+Q297+R297+S297</f>
        <v>93.70946200000017</v>
      </c>
    </row>
    <row r="298" spans="1:20" ht="15" hidden="1" outlineLevel="2">
      <c r="A298" s="5" t="s">
        <v>177</v>
      </c>
      <c r="B298" s="19" t="s">
        <v>205</v>
      </c>
      <c r="C298" s="6">
        <v>502230</v>
      </c>
      <c r="D298" s="5" t="s">
        <v>328</v>
      </c>
      <c r="E298" s="5" t="s">
        <v>107</v>
      </c>
      <c r="F298" s="7" t="s">
        <v>139</v>
      </c>
      <c r="G298" s="8">
        <v>4.669</v>
      </c>
      <c r="H298" s="9">
        <v>10</v>
      </c>
      <c r="I298" s="8">
        <f>H298*$H$3</f>
        <v>0.6</v>
      </c>
      <c r="J298" s="8"/>
      <c r="K298" s="15"/>
      <c r="L298" s="5"/>
      <c r="M298" s="8"/>
      <c r="N298" s="5"/>
      <c r="O298" s="8"/>
      <c r="P298" s="9"/>
      <c r="Q298" s="8"/>
      <c r="R298" s="8"/>
      <c r="S298" s="8"/>
      <c r="T298" s="16">
        <f t="shared" si="12"/>
        <v>5.268999999999999</v>
      </c>
    </row>
    <row r="299" spans="1:20" ht="15" hidden="1" outlineLevel="2">
      <c r="A299" s="5" t="s">
        <v>177</v>
      </c>
      <c r="B299" s="19" t="s">
        <v>205</v>
      </c>
      <c r="C299" s="6">
        <v>502230</v>
      </c>
      <c r="D299" s="5" t="s">
        <v>328</v>
      </c>
      <c r="E299" s="5" t="s">
        <v>107</v>
      </c>
      <c r="F299" s="5" t="s">
        <v>110</v>
      </c>
      <c r="G299" s="52"/>
      <c r="H299" s="53"/>
      <c r="I299" s="52"/>
      <c r="J299" s="52">
        <v>180</v>
      </c>
      <c r="K299" s="15"/>
      <c r="L299" s="5"/>
      <c r="M299" s="52"/>
      <c r="N299" s="5"/>
      <c r="O299" s="52"/>
      <c r="P299" s="53"/>
      <c r="Q299" s="52"/>
      <c r="R299" s="52"/>
      <c r="S299" s="52"/>
      <c r="T299" s="16">
        <f t="shared" si="12"/>
        <v>180</v>
      </c>
    </row>
    <row r="300" spans="1:20" ht="15" hidden="1" outlineLevel="2">
      <c r="A300" s="12" t="s">
        <v>177</v>
      </c>
      <c r="B300" s="20" t="s">
        <v>205</v>
      </c>
      <c r="C300" s="12">
        <v>502230</v>
      </c>
      <c r="D300" s="12" t="s">
        <v>328</v>
      </c>
      <c r="E300" s="12" t="s">
        <v>111</v>
      </c>
      <c r="F300" s="12" t="s">
        <v>111</v>
      </c>
      <c r="G300" s="54"/>
      <c r="H300" s="55"/>
      <c r="I300" s="54"/>
      <c r="J300" s="54"/>
      <c r="K300" s="14">
        <v>2</v>
      </c>
      <c r="L300" s="13">
        <v>0.5</v>
      </c>
      <c r="M300" s="54">
        <f>K300*L300*$M$2</f>
        <v>3135</v>
      </c>
      <c r="N300" s="56"/>
      <c r="O300" s="54"/>
      <c r="P300" s="55"/>
      <c r="Q300" s="54"/>
      <c r="R300" s="54"/>
      <c r="S300" s="54"/>
      <c r="T300" s="16">
        <f t="shared" si="12"/>
        <v>3135</v>
      </c>
    </row>
    <row r="301" spans="1:20" ht="15" hidden="1" outlineLevel="2">
      <c r="A301" s="5" t="s">
        <v>177</v>
      </c>
      <c r="B301" s="19" t="s">
        <v>205</v>
      </c>
      <c r="C301" s="6">
        <v>502700</v>
      </c>
      <c r="D301" s="5" t="s">
        <v>352</v>
      </c>
      <c r="E301" s="5" t="s">
        <v>107</v>
      </c>
      <c r="F301" s="7">
        <v>15</v>
      </c>
      <c r="G301" s="8">
        <v>208.19615000000002</v>
      </c>
      <c r="H301" s="9">
        <v>596</v>
      </c>
      <c r="I301" s="8">
        <f>H301*$H$1</f>
        <v>59.6</v>
      </c>
      <c r="J301" s="8"/>
      <c r="K301" s="15"/>
      <c r="L301" s="5"/>
      <c r="M301" s="8"/>
      <c r="N301" s="5"/>
      <c r="O301" s="8"/>
      <c r="P301" s="9"/>
      <c r="Q301" s="8"/>
      <c r="R301" s="8"/>
      <c r="S301" s="8"/>
      <c r="T301" s="16">
        <f t="shared" si="12"/>
        <v>267.79615</v>
      </c>
    </row>
    <row r="302" spans="1:20" ht="15" hidden="1" outlineLevel="2">
      <c r="A302" s="5" t="s">
        <v>177</v>
      </c>
      <c r="B302" s="19" t="s">
        <v>205</v>
      </c>
      <c r="C302" s="6">
        <v>502700</v>
      </c>
      <c r="D302" s="5" t="s">
        <v>352</v>
      </c>
      <c r="E302" s="5" t="s">
        <v>107</v>
      </c>
      <c r="F302" s="7" t="s">
        <v>137</v>
      </c>
      <c r="G302" s="8">
        <v>5.9869145</v>
      </c>
      <c r="H302" s="9">
        <v>1</v>
      </c>
      <c r="I302" s="8">
        <f>H302*$H$3</f>
        <v>0.06</v>
      </c>
      <c r="J302" s="8"/>
      <c r="K302" s="15"/>
      <c r="L302" s="5"/>
      <c r="M302" s="8"/>
      <c r="N302" s="5"/>
      <c r="O302" s="8"/>
      <c r="P302" s="9"/>
      <c r="Q302" s="8"/>
      <c r="R302" s="8"/>
      <c r="S302" s="8"/>
      <c r="T302" s="16">
        <f t="shared" si="12"/>
        <v>6.0469145</v>
      </c>
    </row>
    <row r="303" spans="1:20" ht="15" hidden="1" outlineLevel="2">
      <c r="A303" s="5" t="s">
        <v>177</v>
      </c>
      <c r="B303" s="19" t="s">
        <v>205</v>
      </c>
      <c r="C303" s="6">
        <v>502700</v>
      </c>
      <c r="D303" s="5" t="s">
        <v>352</v>
      </c>
      <c r="E303" s="5" t="s">
        <v>107</v>
      </c>
      <c r="F303" s="7" t="s">
        <v>138</v>
      </c>
      <c r="G303" s="8">
        <v>4.075539000000001</v>
      </c>
      <c r="H303" s="9">
        <v>3</v>
      </c>
      <c r="I303" s="8">
        <f>H303*$H$3</f>
        <v>0.18</v>
      </c>
      <c r="J303" s="8"/>
      <c r="K303" s="15"/>
      <c r="L303" s="5"/>
      <c r="M303" s="8"/>
      <c r="N303" s="5"/>
      <c r="O303" s="8"/>
      <c r="P303" s="9"/>
      <c r="Q303" s="8"/>
      <c r="R303" s="8"/>
      <c r="S303" s="8"/>
      <c r="T303" s="16">
        <f t="shared" si="12"/>
        <v>4.255539000000001</v>
      </c>
    </row>
    <row r="304" spans="1:20" ht="15" hidden="1" outlineLevel="2">
      <c r="A304" s="5" t="s">
        <v>177</v>
      </c>
      <c r="B304" s="19" t="s">
        <v>205</v>
      </c>
      <c r="C304" s="6">
        <v>502700</v>
      </c>
      <c r="D304" s="5" t="s">
        <v>352</v>
      </c>
      <c r="E304" s="5" t="s">
        <v>107</v>
      </c>
      <c r="F304" s="7" t="s">
        <v>139</v>
      </c>
      <c r="G304" s="8">
        <v>14.331799999999998</v>
      </c>
      <c r="H304" s="9">
        <v>29</v>
      </c>
      <c r="I304" s="8">
        <f>H304*$H$3</f>
        <v>1.74</v>
      </c>
      <c r="J304" s="8"/>
      <c r="K304" s="15"/>
      <c r="L304" s="5"/>
      <c r="M304" s="8"/>
      <c r="N304" s="5"/>
      <c r="O304" s="8"/>
      <c r="P304" s="9"/>
      <c r="Q304" s="8"/>
      <c r="R304" s="8"/>
      <c r="S304" s="8"/>
      <c r="T304" s="16">
        <f t="shared" si="12"/>
        <v>16.071799999999996</v>
      </c>
    </row>
    <row r="305" spans="1:20" ht="15" hidden="1" outlineLevel="2">
      <c r="A305" s="5" t="s">
        <v>177</v>
      </c>
      <c r="B305" s="19" t="s">
        <v>205</v>
      </c>
      <c r="C305" s="6">
        <v>502700</v>
      </c>
      <c r="D305" s="5" t="s">
        <v>352</v>
      </c>
      <c r="E305" s="5" t="s">
        <v>107</v>
      </c>
      <c r="F305" s="7" t="s">
        <v>116</v>
      </c>
      <c r="G305" s="8">
        <v>2.2504566</v>
      </c>
      <c r="H305" s="9">
        <v>4</v>
      </c>
      <c r="I305" s="8">
        <f>H305*$H$2</f>
        <v>1.92</v>
      </c>
      <c r="J305" s="8"/>
      <c r="K305" s="15"/>
      <c r="L305" s="5"/>
      <c r="M305" s="8"/>
      <c r="N305" s="5"/>
      <c r="O305" s="8"/>
      <c r="P305" s="9"/>
      <c r="Q305" s="8"/>
      <c r="R305" s="8"/>
      <c r="S305" s="8"/>
      <c r="T305" s="16">
        <f t="shared" si="12"/>
        <v>4.1704566</v>
      </c>
    </row>
    <row r="306" spans="1:20" ht="15" hidden="1" outlineLevel="2">
      <c r="A306" s="5" t="s">
        <v>177</v>
      </c>
      <c r="B306" s="19" t="s">
        <v>205</v>
      </c>
      <c r="C306" s="6">
        <v>502700</v>
      </c>
      <c r="D306" s="5" t="s">
        <v>352</v>
      </c>
      <c r="E306" s="5" t="s">
        <v>107</v>
      </c>
      <c r="F306" s="5" t="s">
        <v>110</v>
      </c>
      <c r="G306" s="52"/>
      <c r="H306" s="53"/>
      <c r="I306" s="52"/>
      <c r="J306" s="52">
        <v>180</v>
      </c>
      <c r="K306" s="15"/>
      <c r="L306" s="5"/>
      <c r="M306" s="52"/>
      <c r="N306" s="5"/>
      <c r="O306" s="52"/>
      <c r="P306" s="53"/>
      <c r="Q306" s="52"/>
      <c r="R306" s="52"/>
      <c r="S306" s="52"/>
      <c r="T306" s="16">
        <f t="shared" si="12"/>
        <v>180</v>
      </c>
    </row>
    <row r="307" spans="1:20" ht="15" hidden="1" outlineLevel="2">
      <c r="A307" s="12" t="s">
        <v>177</v>
      </c>
      <c r="B307" s="20" t="s">
        <v>205</v>
      </c>
      <c r="C307" s="12">
        <v>502700</v>
      </c>
      <c r="D307" s="12" t="s">
        <v>352</v>
      </c>
      <c r="E307" s="12" t="s">
        <v>111</v>
      </c>
      <c r="F307" s="12" t="s">
        <v>111</v>
      </c>
      <c r="G307" s="54"/>
      <c r="H307" s="55"/>
      <c r="I307" s="54"/>
      <c r="J307" s="54"/>
      <c r="K307" s="14">
        <v>4</v>
      </c>
      <c r="L307" s="13">
        <v>0.1</v>
      </c>
      <c r="M307" s="54">
        <f>K307*L307*$M$2</f>
        <v>1254</v>
      </c>
      <c r="N307" s="56"/>
      <c r="O307" s="54"/>
      <c r="P307" s="55"/>
      <c r="Q307" s="54"/>
      <c r="R307" s="54"/>
      <c r="S307" s="54"/>
      <c r="T307" s="16">
        <f t="shared" si="12"/>
        <v>1254</v>
      </c>
    </row>
    <row r="308" spans="1:20" ht="15" hidden="1" outlineLevel="2">
      <c r="A308" s="12" t="s">
        <v>177</v>
      </c>
      <c r="B308" s="20" t="s">
        <v>205</v>
      </c>
      <c r="C308" s="12">
        <v>502700</v>
      </c>
      <c r="D308" s="12" t="s">
        <v>354</v>
      </c>
      <c r="E308" s="12" t="s">
        <v>111</v>
      </c>
      <c r="F308" s="12" t="s">
        <v>111</v>
      </c>
      <c r="G308" s="54"/>
      <c r="H308" s="55"/>
      <c r="I308" s="54"/>
      <c r="J308" s="54"/>
      <c r="K308" s="14">
        <v>1</v>
      </c>
      <c r="L308" s="13">
        <v>0.5</v>
      </c>
      <c r="M308" s="54">
        <f>K308*L308*$M$2</f>
        <v>1567.5</v>
      </c>
      <c r="N308" s="56"/>
      <c r="O308" s="54"/>
      <c r="P308" s="55"/>
      <c r="Q308" s="54"/>
      <c r="R308" s="54"/>
      <c r="S308" s="54"/>
      <c r="T308" s="16">
        <f t="shared" si="12"/>
        <v>1567.5</v>
      </c>
    </row>
    <row r="309" spans="1:20" ht="15" hidden="1" outlineLevel="2">
      <c r="A309" s="5" t="s">
        <v>177</v>
      </c>
      <c r="B309" s="19" t="s">
        <v>205</v>
      </c>
      <c r="C309" s="6">
        <v>503101</v>
      </c>
      <c r="D309" s="5" t="s">
        <v>326</v>
      </c>
      <c r="E309" s="5" t="s">
        <v>107</v>
      </c>
      <c r="F309" s="7">
        <v>15</v>
      </c>
      <c r="G309" s="8">
        <v>210.57921100000002</v>
      </c>
      <c r="H309" s="9">
        <v>604</v>
      </c>
      <c r="I309" s="8">
        <f>H309*$H$1</f>
        <v>60.400000000000006</v>
      </c>
      <c r="J309" s="8"/>
      <c r="K309" s="15"/>
      <c r="L309" s="5"/>
      <c r="M309" s="8"/>
      <c r="N309" s="5"/>
      <c r="O309" s="8"/>
      <c r="P309" s="9"/>
      <c r="Q309" s="8"/>
      <c r="R309" s="8"/>
      <c r="S309" s="8"/>
      <c r="T309" s="16">
        <f t="shared" si="12"/>
        <v>270.979211</v>
      </c>
    </row>
    <row r="310" spans="1:20" ht="15" hidden="1" outlineLevel="2">
      <c r="A310" s="5" t="s">
        <v>177</v>
      </c>
      <c r="B310" s="19" t="s">
        <v>205</v>
      </c>
      <c r="C310" s="6">
        <v>503101</v>
      </c>
      <c r="D310" s="5" t="s">
        <v>326</v>
      </c>
      <c r="E310" s="5" t="s">
        <v>107</v>
      </c>
      <c r="F310" s="7" t="s">
        <v>137</v>
      </c>
      <c r="G310" s="8">
        <v>107.57898000000002</v>
      </c>
      <c r="H310" s="9">
        <v>20</v>
      </c>
      <c r="I310" s="8">
        <f>H310*$H$3</f>
        <v>1.2</v>
      </c>
      <c r="J310" s="8"/>
      <c r="K310" s="15"/>
      <c r="L310" s="5"/>
      <c r="M310" s="8"/>
      <c r="N310" s="5"/>
      <c r="O310" s="8"/>
      <c r="P310" s="9"/>
      <c r="Q310" s="8"/>
      <c r="R310" s="8"/>
      <c r="S310" s="8"/>
      <c r="T310" s="16">
        <f t="shared" si="12"/>
        <v>108.77898000000002</v>
      </c>
    </row>
    <row r="311" spans="1:20" ht="15" hidden="1" outlineLevel="2">
      <c r="A311" s="5" t="s">
        <v>177</v>
      </c>
      <c r="B311" s="19" t="s">
        <v>205</v>
      </c>
      <c r="C311" s="6">
        <v>503101</v>
      </c>
      <c r="D311" s="5" t="s">
        <v>326</v>
      </c>
      <c r="E311" s="5" t="s">
        <v>107</v>
      </c>
      <c r="F311" s="7" t="s">
        <v>138</v>
      </c>
      <c r="G311" s="8">
        <v>41.473413</v>
      </c>
      <c r="H311" s="9">
        <v>25</v>
      </c>
      <c r="I311" s="8">
        <f>H311*$H$3</f>
        <v>1.5</v>
      </c>
      <c r="J311" s="8"/>
      <c r="K311" s="15"/>
      <c r="L311" s="5"/>
      <c r="M311" s="8"/>
      <c r="N311" s="5"/>
      <c r="O311" s="8"/>
      <c r="P311" s="9"/>
      <c r="Q311" s="8"/>
      <c r="R311" s="8"/>
      <c r="S311" s="8"/>
      <c r="T311" s="16">
        <f t="shared" si="12"/>
        <v>42.973413</v>
      </c>
    </row>
    <row r="312" spans="1:20" ht="15" hidden="1" outlineLevel="2">
      <c r="A312" s="5" t="s">
        <v>177</v>
      </c>
      <c r="B312" s="19" t="s">
        <v>205</v>
      </c>
      <c r="C312" s="6">
        <v>503101</v>
      </c>
      <c r="D312" s="5" t="s">
        <v>326</v>
      </c>
      <c r="E312" s="5" t="s">
        <v>107</v>
      </c>
      <c r="F312" s="7" t="s">
        <v>139</v>
      </c>
      <c r="G312" s="8">
        <v>19.127674999999996</v>
      </c>
      <c r="H312" s="9">
        <v>39</v>
      </c>
      <c r="I312" s="8">
        <f>H312*$H$3</f>
        <v>2.34</v>
      </c>
      <c r="J312" s="8"/>
      <c r="K312" s="15"/>
      <c r="L312" s="5"/>
      <c r="M312" s="8"/>
      <c r="N312" s="5"/>
      <c r="O312" s="8"/>
      <c r="P312" s="9"/>
      <c r="Q312" s="8"/>
      <c r="R312" s="8"/>
      <c r="S312" s="8"/>
      <c r="T312" s="16">
        <f t="shared" si="12"/>
        <v>21.467674999999996</v>
      </c>
    </row>
    <row r="313" spans="1:20" ht="15" hidden="1" outlineLevel="2">
      <c r="A313" s="5" t="s">
        <v>177</v>
      </c>
      <c r="B313" s="19" t="s">
        <v>205</v>
      </c>
      <c r="C313" s="6">
        <v>503101</v>
      </c>
      <c r="D313" s="5" t="s">
        <v>326</v>
      </c>
      <c r="E313" s="5" t="s">
        <v>107</v>
      </c>
      <c r="F313" s="7" t="s">
        <v>116</v>
      </c>
      <c r="G313" s="8">
        <v>11.8659506</v>
      </c>
      <c r="H313" s="9">
        <v>13</v>
      </c>
      <c r="I313" s="8">
        <f>H313*$H$2</f>
        <v>6.24</v>
      </c>
      <c r="J313" s="8"/>
      <c r="K313" s="15"/>
      <c r="L313" s="5"/>
      <c r="M313" s="8"/>
      <c r="N313" s="5"/>
      <c r="O313" s="8"/>
      <c r="P313" s="9"/>
      <c r="Q313" s="8"/>
      <c r="R313" s="8"/>
      <c r="S313" s="8"/>
      <c r="T313" s="16">
        <f t="shared" si="12"/>
        <v>18.1059506</v>
      </c>
    </row>
    <row r="314" spans="1:20" ht="15" hidden="1" outlineLevel="2">
      <c r="A314" s="5" t="s">
        <v>177</v>
      </c>
      <c r="B314" s="19" t="s">
        <v>205</v>
      </c>
      <c r="C314" s="6">
        <v>503101</v>
      </c>
      <c r="D314" s="5" t="s">
        <v>326</v>
      </c>
      <c r="E314" s="5" t="s">
        <v>107</v>
      </c>
      <c r="F314" s="5" t="s">
        <v>110</v>
      </c>
      <c r="G314" s="52"/>
      <c r="H314" s="53"/>
      <c r="I314" s="52"/>
      <c r="J314" s="52">
        <v>180</v>
      </c>
      <c r="K314" s="15"/>
      <c r="L314" s="5"/>
      <c r="M314" s="52"/>
      <c r="N314" s="5"/>
      <c r="O314" s="52"/>
      <c r="P314" s="53"/>
      <c r="Q314" s="52"/>
      <c r="R314" s="52"/>
      <c r="S314" s="52"/>
      <c r="T314" s="16">
        <f t="shared" si="12"/>
        <v>180</v>
      </c>
    </row>
    <row r="315" spans="1:20" ht="15" hidden="1" outlineLevel="2">
      <c r="A315" s="5" t="s">
        <v>177</v>
      </c>
      <c r="B315" s="19" t="s">
        <v>205</v>
      </c>
      <c r="C315" s="6">
        <v>503101</v>
      </c>
      <c r="D315" s="5" t="s">
        <v>326</v>
      </c>
      <c r="E315" s="5" t="s">
        <v>36</v>
      </c>
      <c r="F315" s="5" t="s">
        <v>36</v>
      </c>
      <c r="G315" s="52"/>
      <c r="H315" s="53"/>
      <c r="I315" s="52"/>
      <c r="J315" s="52"/>
      <c r="K315" s="15"/>
      <c r="L315" s="5"/>
      <c r="M315" s="52"/>
      <c r="N315" s="15">
        <f>O315/$O$2</f>
        <v>0.25</v>
      </c>
      <c r="O315" s="52">
        <v>18</v>
      </c>
      <c r="P315" s="53"/>
      <c r="Q315" s="52"/>
      <c r="R315" s="52"/>
      <c r="S315" s="52"/>
      <c r="T315" s="16">
        <f t="shared" si="12"/>
        <v>18</v>
      </c>
    </row>
    <row r="316" spans="1:20" ht="15" hidden="1" outlineLevel="2">
      <c r="A316" s="12" t="s">
        <v>177</v>
      </c>
      <c r="B316" s="19" t="s">
        <v>205</v>
      </c>
      <c r="C316" s="12">
        <v>503101</v>
      </c>
      <c r="D316" s="12" t="s">
        <v>326</v>
      </c>
      <c r="E316" s="12" t="s">
        <v>111</v>
      </c>
      <c r="F316" s="12" t="s">
        <v>111</v>
      </c>
      <c r="G316" s="54"/>
      <c r="H316" s="55"/>
      <c r="I316" s="54"/>
      <c r="J316" s="54"/>
      <c r="K316" s="14">
        <v>2</v>
      </c>
      <c r="L316" s="13">
        <v>1</v>
      </c>
      <c r="M316" s="54">
        <f>K316*L316*$M$2</f>
        <v>6270</v>
      </c>
      <c r="N316" s="56"/>
      <c r="O316" s="54"/>
      <c r="P316" s="55"/>
      <c r="Q316" s="54"/>
      <c r="R316" s="54"/>
      <c r="S316" s="54"/>
      <c r="T316" s="16">
        <f t="shared" si="12"/>
        <v>6270</v>
      </c>
    </row>
    <row r="317" spans="1:20" ht="15" hidden="1" outlineLevel="2">
      <c r="A317" s="5" t="s">
        <v>177</v>
      </c>
      <c r="B317" s="19" t="s">
        <v>205</v>
      </c>
      <c r="C317" s="6">
        <v>503101</v>
      </c>
      <c r="D317" s="5" t="s">
        <v>326</v>
      </c>
      <c r="E317" s="5" t="s">
        <v>133</v>
      </c>
      <c r="F317" s="5" t="s">
        <v>133</v>
      </c>
      <c r="G317" s="52"/>
      <c r="H317" s="53"/>
      <c r="I317" s="52"/>
      <c r="J317" s="52"/>
      <c r="K317" s="15"/>
      <c r="L317" s="5"/>
      <c r="M317" s="52"/>
      <c r="N317" s="5"/>
      <c r="O317" s="52"/>
      <c r="P317" s="53"/>
      <c r="Q317" s="52"/>
      <c r="R317" s="52"/>
      <c r="S317" s="52">
        <v>28.72</v>
      </c>
      <c r="T317" s="16">
        <f t="shared" si="12"/>
        <v>28.72</v>
      </c>
    </row>
    <row r="318" spans="1:20" ht="15" hidden="1" outlineLevel="2">
      <c r="A318" s="5" t="s">
        <v>177</v>
      </c>
      <c r="B318" s="19" t="s">
        <v>205</v>
      </c>
      <c r="C318" s="6">
        <v>503201</v>
      </c>
      <c r="D318" s="5" t="s">
        <v>460</v>
      </c>
      <c r="E318" s="5" t="s">
        <v>107</v>
      </c>
      <c r="F318" s="7">
        <v>15</v>
      </c>
      <c r="G318" s="8">
        <v>176.08401700000002</v>
      </c>
      <c r="H318" s="9">
        <v>507</v>
      </c>
      <c r="I318" s="8">
        <f>H318*$H$1</f>
        <v>50.7</v>
      </c>
      <c r="J318" s="8"/>
      <c r="K318" s="15"/>
      <c r="L318" s="5"/>
      <c r="M318" s="8"/>
      <c r="N318" s="5"/>
      <c r="O318" s="8"/>
      <c r="P318" s="9"/>
      <c r="Q318" s="8"/>
      <c r="R318" s="8"/>
      <c r="S318" s="8"/>
      <c r="T318" s="16">
        <f t="shared" si="12"/>
        <v>226.784017</v>
      </c>
    </row>
    <row r="319" spans="1:20" ht="15" hidden="1" outlineLevel="2">
      <c r="A319" s="5" t="s">
        <v>177</v>
      </c>
      <c r="B319" s="19" t="s">
        <v>205</v>
      </c>
      <c r="C319" s="6">
        <v>503201</v>
      </c>
      <c r="D319" s="5" t="s">
        <v>460</v>
      </c>
      <c r="E319" s="5" t="s">
        <v>107</v>
      </c>
      <c r="F319" s="7" t="s">
        <v>137</v>
      </c>
      <c r="G319" s="8">
        <v>52.21290150000001</v>
      </c>
      <c r="H319" s="9">
        <v>11</v>
      </c>
      <c r="I319" s="8">
        <f>H319*$H$3</f>
        <v>0.6599999999999999</v>
      </c>
      <c r="J319" s="8"/>
      <c r="K319" s="15"/>
      <c r="L319" s="5"/>
      <c r="M319" s="8"/>
      <c r="N319" s="5"/>
      <c r="O319" s="8"/>
      <c r="P319" s="9"/>
      <c r="Q319" s="8"/>
      <c r="R319" s="8"/>
      <c r="S319" s="8"/>
      <c r="T319" s="16">
        <f t="shared" si="12"/>
        <v>52.872901500000005</v>
      </c>
    </row>
    <row r="320" spans="1:20" ht="15" hidden="1" outlineLevel="2">
      <c r="A320" s="5" t="s">
        <v>177</v>
      </c>
      <c r="B320" s="19" t="s">
        <v>205</v>
      </c>
      <c r="C320" s="6">
        <v>503201</v>
      </c>
      <c r="D320" s="5" t="s">
        <v>460</v>
      </c>
      <c r="E320" s="5" t="s">
        <v>107</v>
      </c>
      <c r="F320" s="7" t="s">
        <v>138</v>
      </c>
      <c r="G320" s="8">
        <v>79.57919700000001</v>
      </c>
      <c r="H320" s="9">
        <v>44</v>
      </c>
      <c r="I320" s="8">
        <f>H320*$H$3</f>
        <v>2.6399999999999997</v>
      </c>
      <c r="J320" s="8"/>
      <c r="K320" s="15"/>
      <c r="L320" s="5"/>
      <c r="M320" s="8"/>
      <c r="N320" s="5"/>
      <c r="O320" s="8"/>
      <c r="P320" s="9"/>
      <c r="Q320" s="8"/>
      <c r="R320" s="8"/>
      <c r="S320" s="8"/>
      <c r="T320" s="16">
        <f t="shared" si="12"/>
        <v>82.21919700000001</v>
      </c>
    </row>
    <row r="321" spans="1:20" ht="15" hidden="1" outlineLevel="2">
      <c r="A321" s="5" t="s">
        <v>177</v>
      </c>
      <c r="B321" s="19" t="s">
        <v>205</v>
      </c>
      <c r="C321" s="6">
        <v>503201</v>
      </c>
      <c r="D321" s="5" t="s">
        <v>460</v>
      </c>
      <c r="E321" s="5" t="s">
        <v>107</v>
      </c>
      <c r="F321" s="7" t="s">
        <v>139</v>
      </c>
      <c r="G321" s="8">
        <v>17.782799999999998</v>
      </c>
      <c r="H321" s="9">
        <v>35</v>
      </c>
      <c r="I321" s="8">
        <f>H321*$H$3</f>
        <v>2.1</v>
      </c>
      <c r="J321" s="8"/>
      <c r="K321" s="15"/>
      <c r="L321" s="5"/>
      <c r="M321" s="8"/>
      <c r="N321" s="5"/>
      <c r="O321" s="8"/>
      <c r="P321" s="9"/>
      <c r="Q321" s="8"/>
      <c r="R321" s="8"/>
      <c r="S321" s="8"/>
      <c r="T321" s="16">
        <f t="shared" si="12"/>
        <v>19.8828</v>
      </c>
    </row>
    <row r="322" spans="1:20" ht="15" hidden="1" outlineLevel="2">
      <c r="A322" s="5" t="s">
        <v>177</v>
      </c>
      <c r="B322" s="19" t="s">
        <v>205</v>
      </c>
      <c r="C322" s="6">
        <v>503201</v>
      </c>
      <c r="D322" s="5" t="s">
        <v>460</v>
      </c>
      <c r="E322" s="5" t="s">
        <v>107</v>
      </c>
      <c r="F322" s="7" t="s">
        <v>116</v>
      </c>
      <c r="G322" s="8">
        <v>5.626654599999999</v>
      </c>
      <c r="H322" s="9">
        <v>6</v>
      </c>
      <c r="I322" s="8">
        <f>H322*$H$2</f>
        <v>2.88</v>
      </c>
      <c r="J322" s="8"/>
      <c r="K322" s="15"/>
      <c r="L322" s="5"/>
      <c r="M322" s="8"/>
      <c r="N322" s="5"/>
      <c r="O322" s="8"/>
      <c r="P322" s="9"/>
      <c r="Q322" s="8"/>
      <c r="R322" s="8"/>
      <c r="S322" s="8"/>
      <c r="T322" s="16">
        <f t="shared" si="12"/>
        <v>8.5066546</v>
      </c>
    </row>
    <row r="323" spans="1:20" ht="15" hidden="1" outlineLevel="2">
      <c r="A323" s="5" t="s">
        <v>177</v>
      </c>
      <c r="B323" s="19" t="s">
        <v>205</v>
      </c>
      <c r="C323" s="6">
        <v>503201</v>
      </c>
      <c r="D323" s="5" t="s">
        <v>460</v>
      </c>
      <c r="E323" s="5" t="s">
        <v>107</v>
      </c>
      <c r="F323" s="5" t="s">
        <v>110</v>
      </c>
      <c r="G323" s="52"/>
      <c r="H323" s="53"/>
      <c r="I323" s="52"/>
      <c r="J323" s="52">
        <v>180</v>
      </c>
      <c r="K323" s="15"/>
      <c r="L323" s="5"/>
      <c r="M323" s="52"/>
      <c r="N323" s="5"/>
      <c r="O323" s="52"/>
      <c r="P323" s="53"/>
      <c r="Q323" s="52"/>
      <c r="R323" s="52"/>
      <c r="S323" s="52"/>
      <c r="T323" s="16">
        <f t="shared" si="12"/>
        <v>180</v>
      </c>
    </row>
    <row r="324" spans="1:20" ht="15" hidden="1" outlineLevel="2">
      <c r="A324" s="12" t="s">
        <v>177</v>
      </c>
      <c r="B324" s="20" t="s">
        <v>205</v>
      </c>
      <c r="C324" s="12">
        <v>503201</v>
      </c>
      <c r="D324" s="12" t="s">
        <v>460</v>
      </c>
      <c r="E324" s="12" t="s">
        <v>111</v>
      </c>
      <c r="F324" s="12" t="s">
        <v>111</v>
      </c>
      <c r="G324" s="54"/>
      <c r="H324" s="55"/>
      <c r="I324" s="54"/>
      <c r="J324" s="54"/>
      <c r="K324" s="14">
        <v>1</v>
      </c>
      <c r="L324" s="13">
        <v>1</v>
      </c>
      <c r="M324" s="54">
        <f>K324*L324*$M$2</f>
        <v>3135</v>
      </c>
      <c r="N324" s="56"/>
      <c r="O324" s="54"/>
      <c r="P324" s="55"/>
      <c r="Q324" s="54"/>
      <c r="R324" s="54"/>
      <c r="S324" s="54"/>
      <c r="T324" s="16">
        <f t="shared" si="12"/>
        <v>3135</v>
      </c>
    </row>
    <row r="325" spans="1:20" ht="15" hidden="1" outlineLevel="2">
      <c r="A325" s="5" t="s">
        <v>177</v>
      </c>
      <c r="B325" s="19" t="s">
        <v>205</v>
      </c>
      <c r="C325" s="6">
        <v>503401</v>
      </c>
      <c r="D325" s="5" t="s">
        <v>350</v>
      </c>
      <c r="E325" s="5" t="s">
        <v>107</v>
      </c>
      <c r="F325" s="7">
        <v>15</v>
      </c>
      <c r="G325" s="8">
        <v>824.8221910000001</v>
      </c>
      <c r="H325" s="9">
        <v>2385</v>
      </c>
      <c r="I325" s="8">
        <f>H325*$H$1</f>
        <v>238.5</v>
      </c>
      <c r="J325" s="8"/>
      <c r="K325" s="15"/>
      <c r="L325" s="5"/>
      <c r="M325" s="8"/>
      <c r="N325" s="5"/>
      <c r="O325" s="8"/>
      <c r="P325" s="9"/>
      <c r="Q325" s="8"/>
      <c r="R325" s="8"/>
      <c r="S325" s="8"/>
      <c r="T325" s="16">
        <f t="shared" si="12"/>
        <v>1063.3221910000002</v>
      </c>
    </row>
    <row r="326" spans="1:20" ht="15" hidden="1" outlineLevel="2">
      <c r="A326" s="5" t="s">
        <v>177</v>
      </c>
      <c r="B326" s="19" t="s">
        <v>205</v>
      </c>
      <c r="C326" s="6">
        <v>503401</v>
      </c>
      <c r="D326" s="5" t="s">
        <v>350</v>
      </c>
      <c r="E326" s="5" t="s">
        <v>107</v>
      </c>
      <c r="F326" s="7" t="s">
        <v>137</v>
      </c>
      <c r="G326" s="8">
        <v>65.4232705</v>
      </c>
      <c r="H326" s="9">
        <v>14</v>
      </c>
      <c r="I326" s="8">
        <f>H326*$H$3</f>
        <v>0.84</v>
      </c>
      <c r="J326" s="8"/>
      <c r="K326" s="15"/>
      <c r="L326" s="5"/>
      <c r="M326" s="8"/>
      <c r="N326" s="5"/>
      <c r="O326" s="8"/>
      <c r="P326" s="9"/>
      <c r="Q326" s="8"/>
      <c r="R326" s="8"/>
      <c r="S326" s="8"/>
      <c r="T326" s="16">
        <f t="shared" si="12"/>
        <v>66.2632705</v>
      </c>
    </row>
    <row r="327" spans="1:20" ht="15" hidden="1" outlineLevel="2">
      <c r="A327" s="5" t="s">
        <v>177</v>
      </c>
      <c r="B327" s="19" t="s">
        <v>205</v>
      </c>
      <c r="C327" s="6">
        <v>503401</v>
      </c>
      <c r="D327" s="5" t="s">
        <v>350</v>
      </c>
      <c r="E327" s="5" t="s">
        <v>107</v>
      </c>
      <c r="F327" s="7" t="s">
        <v>138</v>
      </c>
      <c r="G327" s="8">
        <v>13.672776</v>
      </c>
      <c r="H327" s="9">
        <v>7</v>
      </c>
      <c r="I327" s="8">
        <f>H327*$H$3</f>
        <v>0.42</v>
      </c>
      <c r="J327" s="8"/>
      <c r="K327" s="15"/>
      <c r="L327" s="5"/>
      <c r="M327" s="8"/>
      <c r="N327" s="5"/>
      <c r="O327" s="8"/>
      <c r="P327" s="9"/>
      <c r="Q327" s="8"/>
      <c r="R327" s="8"/>
      <c r="S327" s="8"/>
      <c r="T327" s="16">
        <f t="shared" si="12"/>
        <v>14.092776</v>
      </c>
    </row>
    <row r="328" spans="1:20" ht="15" hidden="1" outlineLevel="2">
      <c r="A328" s="5" t="s">
        <v>177</v>
      </c>
      <c r="B328" s="19" t="s">
        <v>205</v>
      </c>
      <c r="C328" s="6">
        <v>503401</v>
      </c>
      <c r="D328" s="5" t="s">
        <v>350</v>
      </c>
      <c r="E328" s="5" t="s">
        <v>107</v>
      </c>
      <c r="F328" s="7" t="s">
        <v>139</v>
      </c>
      <c r="G328" s="8">
        <v>9.1147</v>
      </c>
      <c r="H328" s="9">
        <v>22</v>
      </c>
      <c r="I328" s="8">
        <f>H328*$H$3</f>
        <v>1.3199999999999998</v>
      </c>
      <c r="J328" s="8"/>
      <c r="K328" s="15"/>
      <c r="L328" s="5"/>
      <c r="M328" s="8"/>
      <c r="N328" s="5"/>
      <c r="O328" s="8"/>
      <c r="P328" s="9"/>
      <c r="Q328" s="8"/>
      <c r="R328" s="8"/>
      <c r="S328" s="8"/>
      <c r="T328" s="16">
        <f t="shared" si="12"/>
        <v>10.4347</v>
      </c>
    </row>
    <row r="329" spans="1:20" ht="15" hidden="1" outlineLevel="2">
      <c r="A329" s="5" t="s">
        <v>177</v>
      </c>
      <c r="B329" s="19" t="s">
        <v>205</v>
      </c>
      <c r="C329" s="6">
        <v>503401</v>
      </c>
      <c r="D329" s="5" t="s">
        <v>350</v>
      </c>
      <c r="E329" s="5" t="s">
        <v>107</v>
      </c>
      <c r="F329" s="7" t="s">
        <v>116</v>
      </c>
      <c r="G329" s="8">
        <v>8.217809599999999</v>
      </c>
      <c r="H329" s="9">
        <v>10</v>
      </c>
      <c r="I329" s="8">
        <f>H329*$H$2</f>
        <v>4.8</v>
      </c>
      <c r="J329" s="8"/>
      <c r="K329" s="15"/>
      <c r="L329" s="5"/>
      <c r="M329" s="8"/>
      <c r="N329" s="5"/>
      <c r="O329" s="8"/>
      <c r="P329" s="9"/>
      <c r="Q329" s="8"/>
      <c r="R329" s="8"/>
      <c r="S329" s="8"/>
      <c r="T329" s="16">
        <f aca="true" t="shared" si="13" ref="T329:T360">G329+I329+J329+M329+O329+Q329+R329+S329</f>
        <v>13.0178096</v>
      </c>
    </row>
    <row r="330" spans="1:20" ht="15" hidden="1" outlineLevel="2">
      <c r="A330" s="5" t="s">
        <v>177</v>
      </c>
      <c r="B330" s="19" t="s">
        <v>205</v>
      </c>
      <c r="C330" s="6">
        <v>503401</v>
      </c>
      <c r="D330" s="5" t="s">
        <v>350</v>
      </c>
      <c r="E330" s="5" t="s">
        <v>107</v>
      </c>
      <c r="F330" s="5" t="s">
        <v>110</v>
      </c>
      <c r="G330" s="52"/>
      <c r="H330" s="53"/>
      <c r="I330" s="52"/>
      <c r="J330" s="52">
        <v>180</v>
      </c>
      <c r="K330" s="15"/>
      <c r="L330" s="5"/>
      <c r="M330" s="52"/>
      <c r="N330" s="5"/>
      <c r="O330" s="52"/>
      <c r="P330" s="53"/>
      <c r="Q330" s="52"/>
      <c r="R330" s="52"/>
      <c r="S330" s="52"/>
      <c r="T330" s="16">
        <f t="shared" si="13"/>
        <v>180</v>
      </c>
    </row>
    <row r="331" spans="1:20" ht="15" hidden="1" outlineLevel="2">
      <c r="A331" s="5" t="s">
        <v>177</v>
      </c>
      <c r="B331" s="19" t="s">
        <v>205</v>
      </c>
      <c r="C331" s="6">
        <v>503401</v>
      </c>
      <c r="D331" s="5" t="s">
        <v>350</v>
      </c>
      <c r="E331" s="5" t="s">
        <v>36</v>
      </c>
      <c r="F331" s="5" t="s">
        <v>36</v>
      </c>
      <c r="G331" s="52"/>
      <c r="H331" s="53"/>
      <c r="I331" s="52"/>
      <c r="J331" s="52"/>
      <c r="K331" s="15"/>
      <c r="L331" s="5"/>
      <c r="M331" s="52"/>
      <c r="N331" s="15">
        <f>O331/$O$2</f>
        <v>1.5</v>
      </c>
      <c r="O331" s="52">
        <v>108</v>
      </c>
      <c r="P331" s="53"/>
      <c r="Q331" s="52"/>
      <c r="R331" s="52"/>
      <c r="S331" s="52"/>
      <c r="T331" s="16">
        <f t="shared" si="13"/>
        <v>108</v>
      </c>
    </row>
    <row r="332" spans="1:20" ht="15" hidden="1" outlineLevel="2">
      <c r="A332" s="12" t="s">
        <v>177</v>
      </c>
      <c r="B332" s="20" t="s">
        <v>205</v>
      </c>
      <c r="C332" s="12">
        <v>503401</v>
      </c>
      <c r="D332" s="12" t="s">
        <v>350</v>
      </c>
      <c r="E332" s="12" t="s">
        <v>111</v>
      </c>
      <c r="F332" s="12" t="s">
        <v>111</v>
      </c>
      <c r="G332" s="54"/>
      <c r="H332" s="55"/>
      <c r="I332" s="54"/>
      <c r="J332" s="54"/>
      <c r="K332" s="14">
        <v>4</v>
      </c>
      <c r="L332" s="13">
        <v>0.1</v>
      </c>
      <c r="M332" s="54">
        <f>K332*L332*$M$2</f>
        <v>1254</v>
      </c>
      <c r="N332" s="56"/>
      <c r="O332" s="54"/>
      <c r="P332" s="55"/>
      <c r="Q332" s="54"/>
      <c r="R332" s="54"/>
      <c r="S332" s="54"/>
      <c r="T332" s="16">
        <f t="shared" si="13"/>
        <v>1254</v>
      </c>
    </row>
    <row r="333" spans="1:20" ht="15" hidden="1" outlineLevel="2">
      <c r="A333" s="5" t="s">
        <v>177</v>
      </c>
      <c r="B333" s="19" t="s">
        <v>205</v>
      </c>
      <c r="C333" s="6">
        <v>504101</v>
      </c>
      <c r="D333" s="5" t="s">
        <v>327</v>
      </c>
      <c r="E333" s="5" t="s">
        <v>107</v>
      </c>
      <c r="F333" s="7">
        <v>15</v>
      </c>
      <c r="G333" s="8">
        <v>341.210071</v>
      </c>
      <c r="H333" s="9">
        <v>979</v>
      </c>
      <c r="I333" s="8">
        <f>H333*$H$1</f>
        <v>97.9</v>
      </c>
      <c r="J333" s="8"/>
      <c r="K333" s="15"/>
      <c r="L333" s="5"/>
      <c r="M333" s="8"/>
      <c r="N333" s="5"/>
      <c r="O333" s="8"/>
      <c r="P333" s="9"/>
      <c r="Q333" s="8"/>
      <c r="R333" s="8"/>
      <c r="S333" s="8"/>
      <c r="T333" s="16">
        <f t="shared" si="13"/>
        <v>439.11007100000006</v>
      </c>
    </row>
    <row r="334" spans="1:20" ht="15" hidden="1" outlineLevel="2">
      <c r="A334" s="5" t="s">
        <v>177</v>
      </c>
      <c r="B334" s="19" t="s">
        <v>205</v>
      </c>
      <c r="C334" s="6">
        <v>504101</v>
      </c>
      <c r="D334" s="5" t="s">
        <v>327</v>
      </c>
      <c r="E334" s="5" t="s">
        <v>107</v>
      </c>
      <c r="F334" s="7" t="s">
        <v>137</v>
      </c>
      <c r="G334" s="8">
        <v>73.1516455</v>
      </c>
      <c r="H334" s="9">
        <v>20</v>
      </c>
      <c r="I334" s="8">
        <f>H334*$H$3</f>
        <v>1.2</v>
      </c>
      <c r="J334" s="8"/>
      <c r="K334" s="15"/>
      <c r="L334" s="5"/>
      <c r="M334" s="8"/>
      <c r="N334" s="5"/>
      <c r="O334" s="8"/>
      <c r="P334" s="9"/>
      <c r="Q334" s="8"/>
      <c r="R334" s="8"/>
      <c r="S334" s="8"/>
      <c r="T334" s="16">
        <f t="shared" si="13"/>
        <v>74.3516455</v>
      </c>
    </row>
    <row r="335" spans="1:20" ht="15" hidden="1" outlineLevel="2">
      <c r="A335" s="5" t="s">
        <v>177</v>
      </c>
      <c r="B335" s="19" t="s">
        <v>205</v>
      </c>
      <c r="C335" s="6">
        <v>504101</v>
      </c>
      <c r="D335" s="5" t="s">
        <v>327</v>
      </c>
      <c r="E335" s="5" t="s">
        <v>107</v>
      </c>
      <c r="F335" s="7" t="s">
        <v>138</v>
      </c>
      <c r="G335" s="8">
        <v>19.063005000000004</v>
      </c>
      <c r="H335" s="9">
        <v>16</v>
      </c>
      <c r="I335" s="8">
        <f>H335*$H$3</f>
        <v>0.96</v>
      </c>
      <c r="J335" s="8"/>
      <c r="K335" s="15"/>
      <c r="L335" s="5"/>
      <c r="M335" s="8"/>
      <c r="N335" s="5"/>
      <c r="O335" s="8"/>
      <c r="P335" s="9"/>
      <c r="Q335" s="8"/>
      <c r="R335" s="8"/>
      <c r="S335" s="8"/>
      <c r="T335" s="16">
        <f t="shared" si="13"/>
        <v>20.023005000000005</v>
      </c>
    </row>
    <row r="336" spans="1:20" ht="15" hidden="1" outlineLevel="2">
      <c r="A336" s="5" t="s">
        <v>177</v>
      </c>
      <c r="B336" s="19" t="s">
        <v>205</v>
      </c>
      <c r="C336" s="6">
        <v>504101</v>
      </c>
      <c r="D336" s="5" t="s">
        <v>327</v>
      </c>
      <c r="E336" s="5" t="s">
        <v>107</v>
      </c>
      <c r="F336" s="7" t="s">
        <v>139</v>
      </c>
      <c r="G336" s="8">
        <v>67.69035</v>
      </c>
      <c r="H336" s="9">
        <v>144</v>
      </c>
      <c r="I336" s="8">
        <f>H336*$H$3</f>
        <v>8.64</v>
      </c>
      <c r="J336" s="8"/>
      <c r="K336" s="15"/>
      <c r="L336" s="5"/>
      <c r="M336" s="8"/>
      <c r="N336" s="5"/>
      <c r="O336" s="8"/>
      <c r="P336" s="9"/>
      <c r="Q336" s="8"/>
      <c r="R336" s="8"/>
      <c r="S336" s="8"/>
      <c r="T336" s="16">
        <f t="shared" si="13"/>
        <v>76.33035</v>
      </c>
    </row>
    <row r="337" spans="1:20" ht="15" hidden="1" outlineLevel="2">
      <c r="A337" s="5" t="s">
        <v>177</v>
      </c>
      <c r="B337" s="19" t="s">
        <v>205</v>
      </c>
      <c r="C337" s="6">
        <v>504101</v>
      </c>
      <c r="D337" s="5" t="s">
        <v>327</v>
      </c>
      <c r="E337" s="5" t="s">
        <v>107</v>
      </c>
      <c r="F337" s="7" t="s">
        <v>116</v>
      </c>
      <c r="G337" s="8">
        <v>7.5897752</v>
      </c>
      <c r="H337" s="9">
        <v>11</v>
      </c>
      <c r="I337" s="8">
        <f>H337*$H$2</f>
        <v>5.279999999999999</v>
      </c>
      <c r="J337" s="8"/>
      <c r="K337" s="15"/>
      <c r="L337" s="5"/>
      <c r="M337" s="8"/>
      <c r="N337" s="5"/>
      <c r="O337" s="8"/>
      <c r="P337" s="9"/>
      <c r="Q337" s="8"/>
      <c r="R337" s="8"/>
      <c r="S337" s="8"/>
      <c r="T337" s="16">
        <f t="shared" si="13"/>
        <v>12.8697752</v>
      </c>
    </row>
    <row r="338" spans="1:20" ht="15" hidden="1" outlineLevel="2">
      <c r="A338" s="5" t="s">
        <v>177</v>
      </c>
      <c r="B338" s="19" t="s">
        <v>205</v>
      </c>
      <c r="C338" s="6">
        <v>504101</v>
      </c>
      <c r="D338" s="5" t="s">
        <v>327</v>
      </c>
      <c r="E338" s="5" t="s">
        <v>107</v>
      </c>
      <c r="F338" s="5" t="s">
        <v>110</v>
      </c>
      <c r="G338" s="52"/>
      <c r="H338" s="53"/>
      <c r="I338" s="52"/>
      <c r="J338" s="52">
        <v>180</v>
      </c>
      <c r="K338" s="15"/>
      <c r="L338" s="5"/>
      <c r="M338" s="52"/>
      <c r="N338" s="5"/>
      <c r="O338" s="52"/>
      <c r="P338" s="53"/>
      <c r="Q338" s="52"/>
      <c r="R338" s="52"/>
      <c r="S338" s="52"/>
      <c r="T338" s="16">
        <f t="shared" si="13"/>
        <v>180</v>
      </c>
    </row>
    <row r="339" spans="1:20" ht="15" hidden="1" outlineLevel="2">
      <c r="A339" s="5" t="s">
        <v>177</v>
      </c>
      <c r="B339" s="19" t="s">
        <v>205</v>
      </c>
      <c r="C339" s="6">
        <v>504101</v>
      </c>
      <c r="D339" s="5" t="s">
        <v>327</v>
      </c>
      <c r="E339" s="5" t="s">
        <v>36</v>
      </c>
      <c r="F339" s="5" t="s">
        <v>36</v>
      </c>
      <c r="G339" s="52"/>
      <c r="H339" s="53"/>
      <c r="I339" s="52"/>
      <c r="J339" s="52"/>
      <c r="K339" s="15"/>
      <c r="L339" s="5"/>
      <c r="M339" s="52"/>
      <c r="N339" s="15">
        <f>O339/$O$2</f>
        <v>0.5</v>
      </c>
      <c r="O339" s="52">
        <v>36</v>
      </c>
      <c r="P339" s="53"/>
      <c r="Q339" s="52"/>
      <c r="R339" s="52"/>
      <c r="S339" s="52"/>
      <c r="T339" s="16">
        <f t="shared" si="13"/>
        <v>36</v>
      </c>
    </row>
    <row r="340" spans="1:20" ht="15" hidden="1" outlineLevel="2">
      <c r="A340" s="5" t="s">
        <v>177</v>
      </c>
      <c r="B340" s="19" t="s">
        <v>205</v>
      </c>
      <c r="C340" s="6">
        <v>504101</v>
      </c>
      <c r="D340" s="5" t="s">
        <v>327</v>
      </c>
      <c r="E340" s="5" t="s">
        <v>107</v>
      </c>
      <c r="F340" s="7" t="s">
        <v>154</v>
      </c>
      <c r="G340" s="8">
        <v>0.319</v>
      </c>
      <c r="H340" s="9">
        <v>1</v>
      </c>
      <c r="I340" s="8">
        <f>H340*$H$3</f>
        <v>0.06</v>
      </c>
      <c r="J340" s="8"/>
      <c r="K340" s="15"/>
      <c r="L340" s="5"/>
      <c r="M340" s="8"/>
      <c r="N340" s="5"/>
      <c r="O340" s="8"/>
      <c r="P340" s="9"/>
      <c r="Q340" s="8"/>
      <c r="R340" s="8"/>
      <c r="S340" s="8"/>
      <c r="T340" s="16">
        <f t="shared" si="13"/>
        <v>0.379</v>
      </c>
    </row>
    <row r="341" spans="1:20" ht="15" hidden="1" outlineLevel="2">
      <c r="A341" s="12" t="s">
        <v>177</v>
      </c>
      <c r="B341" s="20" t="s">
        <v>205</v>
      </c>
      <c r="C341" s="12">
        <v>504101</v>
      </c>
      <c r="D341" s="12" t="s">
        <v>327</v>
      </c>
      <c r="E341" s="12" t="s">
        <v>111</v>
      </c>
      <c r="F341" s="12" t="s">
        <v>111</v>
      </c>
      <c r="G341" s="54"/>
      <c r="H341" s="55"/>
      <c r="I341" s="54"/>
      <c r="J341" s="54"/>
      <c r="K341" s="14">
        <v>2</v>
      </c>
      <c r="L341" s="13">
        <v>1</v>
      </c>
      <c r="M341" s="54">
        <f>K341*L341*$M$2</f>
        <v>6270</v>
      </c>
      <c r="N341" s="56"/>
      <c r="O341" s="54"/>
      <c r="P341" s="55"/>
      <c r="Q341" s="54"/>
      <c r="R341" s="54"/>
      <c r="S341" s="54"/>
      <c r="T341" s="16">
        <f t="shared" si="13"/>
        <v>6270</v>
      </c>
    </row>
    <row r="342" spans="1:20" ht="15" hidden="1" outlineLevel="2">
      <c r="A342" s="5" t="s">
        <v>177</v>
      </c>
      <c r="B342" s="19" t="s">
        <v>205</v>
      </c>
      <c r="C342" s="6">
        <v>504401</v>
      </c>
      <c r="D342" s="5" t="s">
        <v>329</v>
      </c>
      <c r="E342" s="5" t="s">
        <v>107</v>
      </c>
      <c r="F342" s="7">
        <v>15</v>
      </c>
      <c r="G342" s="8">
        <v>588.5851849999992</v>
      </c>
      <c r="H342" s="9">
        <v>1700</v>
      </c>
      <c r="I342" s="8">
        <f>H342*$H$1</f>
        <v>170</v>
      </c>
      <c r="J342" s="8"/>
      <c r="K342" s="15"/>
      <c r="L342" s="5"/>
      <c r="M342" s="8"/>
      <c r="N342" s="5"/>
      <c r="O342" s="8"/>
      <c r="P342" s="9"/>
      <c r="Q342" s="8"/>
      <c r="R342" s="8"/>
      <c r="S342" s="8"/>
      <c r="T342" s="16">
        <f t="shared" si="13"/>
        <v>758.5851849999992</v>
      </c>
    </row>
    <row r="343" spans="1:20" ht="15" hidden="1" outlineLevel="2">
      <c r="A343" s="5" t="s">
        <v>177</v>
      </c>
      <c r="B343" s="19" t="s">
        <v>205</v>
      </c>
      <c r="C343" s="6">
        <v>504401</v>
      </c>
      <c r="D343" s="5" t="s">
        <v>329</v>
      </c>
      <c r="E343" s="5" t="s">
        <v>107</v>
      </c>
      <c r="F343" s="7" t="s">
        <v>137</v>
      </c>
      <c r="G343" s="8">
        <v>259.364265</v>
      </c>
      <c r="H343" s="9">
        <v>55</v>
      </c>
      <c r="I343" s="8">
        <f>H343*$H$3</f>
        <v>3.3</v>
      </c>
      <c r="J343" s="8"/>
      <c r="K343" s="15"/>
      <c r="L343" s="5"/>
      <c r="M343" s="8"/>
      <c r="N343" s="5"/>
      <c r="O343" s="8"/>
      <c r="P343" s="9"/>
      <c r="Q343" s="8"/>
      <c r="R343" s="8"/>
      <c r="S343" s="8"/>
      <c r="T343" s="16">
        <f t="shared" si="13"/>
        <v>262.664265</v>
      </c>
    </row>
    <row r="344" spans="1:20" ht="15" hidden="1" outlineLevel="2">
      <c r="A344" s="5" t="s">
        <v>177</v>
      </c>
      <c r="B344" s="19" t="s">
        <v>205</v>
      </c>
      <c r="C344" s="6">
        <v>504401</v>
      </c>
      <c r="D344" s="5" t="s">
        <v>329</v>
      </c>
      <c r="E344" s="5" t="s">
        <v>107</v>
      </c>
      <c r="F344" s="7" t="s">
        <v>138</v>
      </c>
      <c r="G344" s="8">
        <v>227.70430800000003</v>
      </c>
      <c r="H344" s="9">
        <v>90</v>
      </c>
      <c r="I344" s="8">
        <f>H344*$H$3</f>
        <v>5.3999999999999995</v>
      </c>
      <c r="J344" s="8"/>
      <c r="K344" s="15"/>
      <c r="L344" s="5"/>
      <c r="M344" s="8"/>
      <c r="N344" s="5"/>
      <c r="O344" s="8"/>
      <c r="P344" s="9"/>
      <c r="Q344" s="8"/>
      <c r="R344" s="8"/>
      <c r="S344" s="8"/>
      <c r="T344" s="16">
        <f t="shared" si="13"/>
        <v>233.10430800000003</v>
      </c>
    </row>
    <row r="345" spans="1:20" ht="15" hidden="1" outlineLevel="2">
      <c r="A345" s="5" t="s">
        <v>177</v>
      </c>
      <c r="B345" s="19" t="s">
        <v>205</v>
      </c>
      <c r="C345" s="6">
        <v>504401</v>
      </c>
      <c r="D345" s="5" t="s">
        <v>329</v>
      </c>
      <c r="E345" s="5" t="s">
        <v>107</v>
      </c>
      <c r="F345" s="7" t="s">
        <v>139</v>
      </c>
      <c r="G345" s="8">
        <v>42.15295</v>
      </c>
      <c r="H345" s="9">
        <v>96</v>
      </c>
      <c r="I345" s="8">
        <f>H345*$H$3</f>
        <v>5.76</v>
      </c>
      <c r="J345" s="8"/>
      <c r="K345" s="15"/>
      <c r="L345" s="5"/>
      <c r="M345" s="8"/>
      <c r="N345" s="5"/>
      <c r="O345" s="8"/>
      <c r="P345" s="9"/>
      <c r="Q345" s="8"/>
      <c r="R345" s="8"/>
      <c r="S345" s="8"/>
      <c r="T345" s="16">
        <f t="shared" si="13"/>
        <v>47.912949999999995</v>
      </c>
    </row>
    <row r="346" spans="1:20" ht="15" hidden="1" outlineLevel="2">
      <c r="A346" s="5" t="s">
        <v>177</v>
      </c>
      <c r="B346" s="19" t="s">
        <v>205</v>
      </c>
      <c r="C346" s="6">
        <v>504401</v>
      </c>
      <c r="D346" s="5" t="s">
        <v>329</v>
      </c>
      <c r="E346" s="5" t="s">
        <v>107</v>
      </c>
      <c r="F346" s="7" t="s">
        <v>116</v>
      </c>
      <c r="G346" s="8">
        <v>59.853115</v>
      </c>
      <c r="H346" s="9">
        <v>48</v>
      </c>
      <c r="I346" s="8">
        <f>H346*$H$2</f>
        <v>23.04</v>
      </c>
      <c r="J346" s="8"/>
      <c r="K346" s="15"/>
      <c r="L346" s="5"/>
      <c r="M346" s="8"/>
      <c r="N346" s="5"/>
      <c r="O346" s="8"/>
      <c r="P346" s="9"/>
      <c r="Q346" s="8"/>
      <c r="R346" s="8"/>
      <c r="S346" s="8"/>
      <c r="T346" s="16">
        <f t="shared" si="13"/>
        <v>82.893115</v>
      </c>
    </row>
    <row r="347" spans="1:20" ht="15" hidden="1" outlineLevel="2">
      <c r="A347" s="5" t="s">
        <v>177</v>
      </c>
      <c r="B347" s="19" t="s">
        <v>205</v>
      </c>
      <c r="C347" s="6">
        <v>504401</v>
      </c>
      <c r="D347" s="5" t="s">
        <v>329</v>
      </c>
      <c r="E347" s="5" t="s">
        <v>107</v>
      </c>
      <c r="F347" s="7" t="s">
        <v>171</v>
      </c>
      <c r="G347" s="8">
        <v>2.470732</v>
      </c>
      <c r="H347" s="9">
        <v>1</v>
      </c>
      <c r="I347" s="8">
        <f>H347*$H$3</f>
        <v>0.06</v>
      </c>
      <c r="J347" s="8"/>
      <c r="K347" s="15"/>
      <c r="L347" s="5"/>
      <c r="M347" s="8"/>
      <c r="N347" s="5"/>
      <c r="O347" s="8"/>
      <c r="P347" s="9"/>
      <c r="Q347" s="8"/>
      <c r="R347" s="8"/>
      <c r="S347" s="8"/>
      <c r="T347" s="16">
        <f t="shared" si="13"/>
        <v>2.530732</v>
      </c>
    </row>
    <row r="348" spans="1:20" ht="15" hidden="1" outlineLevel="2">
      <c r="A348" s="5" t="s">
        <v>177</v>
      </c>
      <c r="B348" s="19" t="s">
        <v>205</v>
      </c>
      <c r="C348" s="6">
        <v>504401</v>
      </c>
      <c r="D348" s="5" t="s">
        <v>329</v>
      </c>
      <c r="E348" s="5" t="s">
        <v>107</v>
      </c>
      <c r="F348" s="5" t="s">
        <v>110</v>
      </c>
      <c r="G348" s="52"/>
      <c r="H348" s="53"/>
      <c r="I348" s="52"/>
      <c r="J348" s="52">
        <v>165</v>
      </c>
      <c r="K348" s="15"/>
      <c r="L348" s="5"/>
      <c r="M348" s="52"/>
      <c r="N348" s="5"/>
      <c r="O348" s="52"/>
      <c r="P348" s="53"/>
      <c r="Q348" s="52"/>
      <c r="R348" s="52"/>
      <c r="S348" s="52"/>
      <c r="T348" s="16">
        <f t="shared" si="13"/>
        <v>165</v>
      </c>
    </row>
    <row r="349" spans="1:20" ht="15" hidden="1" outlineLevel="2">
      <c r="A349" s="12" t="s">
        <v>177</v>
      </c>
      <c r="B349" s="20" t="s">
        <v>205</v>
      </c>
      <c r="C349" s="12">
        <v>504401</v>
      </c>
      <c r="D349" s="12" t="s">
        <v>329</v>
      </c>
      <c r="E349" s="12" t="s">
        <v>111</v>
      </c>
      <c r="F349" s="12" t="s">
        <v>111</v>
      </c>
      <c r="G349" s="54"/>
      <c r="H349" s="55"/>
      <c r="I349" s="54"/>
      <c r="J349" s="54"/>
      <c r="K349" s="14">
        <v>4</v>
      </c>
      <c r="L349" s="13">
        <v>0.1</v>
      </c>
      <c r="M349" s="54">
        <f>K349*L349*$M$2</f>
        <v>1254</v>
      </c>
      <c r="N349" s="56"/>
      <c r="O349" s="54"/>
      <c r="P349" s="55"/>
      <c r="Q349" s="54"/>
      <c r="R349" s="54"/>
      <c r="S349" s="54"/>
      <c r="T349" s="16">
        <f t="shared" si="13"/>
        <v>1254</v>
      </c>
    </row>
    <row r="350" spans="1:20" ht="15" hidden="1" outlineLevel="2">
      <c r="A350" s="5" t="s">
        <v>177</v>
      </c>
      <c r="B350" s="19" t="s">
        <v>205</v>
      </c>
      <c r="C350" s="6">
        <v>504401</v>
      </c>
      <c r="D350" s="5" t="s">
        <v>329</v>
      </c>
      <c r="E350" s="5" t="s">
        <v>133</v>
      </c>
      <c r="F350" s="5" t="s">
        <v>133</v>
      </c>
      <c r="G350" s="52"/>
      <c r="H350" s="53"/>
      <c r="I350" s="52"/>
      <c r="J350" s="52"/>
      <c r="K350" s="15"/>
      <c r="L350" s="5"/>
      <c r="M350" s="52"/>
      <c r="N350" s="5"/>
      <c r="O350" s="52"/>
      <c r="P350" s="53"/>
      <c r="Q350" s="52"/>
      <c r="R350" s="52"/>
      <c r="S350" s="52">
        <v>32.44</v>
      </c>
      <c r="T350" s="16">
        <f t="shared" si="13"/>
        <v>32.44</v>
      </c>
    </row>
    <row r="351" spans="1:20" ht="15" hidden="1" outlineLevel="2">
      <c r="A351" s="5" t="s">
        <v>177</v>
      </c>
      <c r="B351" s="19" t="s">
        <v>205</v>
      </c>
      <c r="C351" s="6">
        <v>504401</v>
      </c>
      <c r="D351" s="5" t="s">
        <v>338</v>
      </c>
      <c r="E351" s="5" t="s">
        <v>36</v>
      </c>
      <c r="F351" s="5" t="s">
        <v>36</v>
      </c>
      <c r="G351" s="52"/>
      <c r="H351" s="53"/>
      <c r="I351" s="52"/>
      <c r="J351" s="52"/>
      <c r="K351" s="15"/>
      <c r="L351" s="5"/>
      <c r="M351" s="52"/>
      <c r="N351" s="15">
        <f>O351/$O$2</f>
        <v>0.5</v>
      </c>
      <c r="O351" s="52">
        <v>36</v>
      </c>
      <c r="P351" s="53"/>
      <c r="Q351" s="52"/>
      <c r="R351" s="52"/>
      <c r="S351" s="52"/>
      <c r="T351" s="16">
        <f t="shared" si="13"/>
        <v>36</v>
      </c>
    </row>
    <row r="352" spans="1:20" ht="15" hidden="1" outlineLevel="2">
      <c r="A352" s="5" t="s">
        <v>177</v>
      </c>
      <c r="B352" s="19" t="s">
        <v>205</v>
      </c>
      <c r="C352" s="6">
        <v>504600</v>
      </c>
      <c r="D352" s="5" t="s">
        <v>774</v>
      </c>
      <c r="E352" s="5" t="s">
        <v>36</v>
      </c>
      <c r="F352" s="5" t="s">
        <v>36</v>
      </c>
      <c r="G352" s="52"/>
      <c r="H352" s="53"/>
      <c r="I352" s="52"/>
      <c r="J352" s="52"/>
      <c r="K352" s="15"/>
      <c r="L352" s="5"/>
      <c r="M352" s="52"/>
      <c r="N352" s="15">
        <f>O352/$O$2</f>
        <v>0.25</v>
      </c>
      <c r="O352" s="52">
        <v>18</v>
      </c>
      <c r="P352" s="53"/>
      <c r="Q352" s="52"/>
      <c r="R352" s="52"/>
      <c r="S352" s="52"/>
      <c r="T352" s="16">
        <f t="shared" si="13"/>
        <v>18</v>
      </c>
    </row>
    <row r="353" spans="1:20" ht="15" hidden="1" outlineLevel="2">
      <c r="A353" s="5" t="s">
        <v>177</v>
      </c>
      <c r="B353" s="19" t="s">
        <v>205</v>
      </c>
      <c r="C353" s="6">
        <v>504600</v>
      </c>
      <c r="D353" s="5" t="s">
        <v>334</v>
      </c>
      <c r="E353" s="5" t="s">
        <v>107</v>
      </c>
      <c r="F353" s="7">
        <v>15</v>
      </c>
      <c r="G353" s="8">
        <v>270.763082</v>
      </c>
      <c r="H353" s="9">
        <v>777</v>
      </c>
      <c r="I353" s="8">
        <f>H353*$H$1</f>
        <v>77.7</v>
      </c>
      <c r="J353" s="8"/>
      <c r="K353" s="15"/>
      <c r="L353" s="5"/>
      <c r="M353" s="8"/>
      <c r="N353" s="5"/>
      <c r="O353" s="8"/>
      <c r="P353" s="9"/>
      <c r="Q353" s="8"/>
      <c r="R353" s="8"/>
      <c r="S353" s="8"/>
      <c r="T353" s="16">
        <f t="shared" si="13"/>
        <v>348.463082</v>
      </c>
    </row>
    <row r="354" spans="1:20" ht="15" hidden="1" outlineLevel="2">
      <c r="A354" s="5" t="s">
        <v>177</v>
      </c>
      <c r="B354" s="19" t="s">
        <v>205</v>
      </c>
      <c r="C354" s="6">
        <v>504600</v>
      </c>
      <c r="D354" s="5" t="s">
        <v>334</v>
      </c>
      <c r="E354" s="5" t="s">
        <v>107</v>
      </c>
      <c r="F354" s="7" t="s">
        <v>137</v>
      </c>
      <c r="G354" s="8">
        <v>42.032055500000006</v>
      </c>
      <c r="H354" s="9">
        <v>9</v>
      </c>
      <c r="I354" s="8">
        <f>H354*$H$3</f>
        <v>0.54</v>
      </c>
      <c r="J354" s="8"/>
      <c r="K354" s="15"/>
      <c r="L354" s="5"/>
      <c r="M354" s="8"/>
      <c r="N354" s="5"/>
      <c r="O354" s="8"/>
      <c r="P354" s="9"/>
      <c r="Q354" s="8"/>
      <c r="R354" s="8"/>
      <c r="S354" s="8"/>
      <c r="T354" s="16">
        <f t="shared" si="13"/>
        <v>42.572055500000005</v>
      </c>
    </row>
    <row r="355" spans="1:20" ht="15" hidden="1" outlineLevel="2">
      <c r="A355" s="5" t="s">
        <v>177</v>
      </c>
      <c r="B355" s="19" t="s">
        <v>205</v>
      </c>
      <c r="C355" s="6">
        <v>504600</v>
      </c>
      <c r="D355" s="5" t="s">
        <v>334</v>
      </c>
      <c r="E355" s="5" t="s">
        <v>107</v>
      </c>
      <c r="F355" s="7" t="s">
        <v>138</v>
      </c>
      <c r="G355" s="8">
        <v>38.570982</v>
      </c>
      <c r="H355" s="9">
        <v>28</v>
      </c>
      <c r="I355" s="8">
        <f>H355*$H$3</f>
        <v>1.68</v>
      </c>
      <c r="J355" s="8"/>
      <c r="K355" s="15"/>
      <c r="L355" s="5"/>
      <c r="M355" s="8"/>
      <c r="N355" s="5"/>
      <c r="O355" s="8"/>
      <c r="P355" s="9"/>
      <c r="Q355" s="8"/>
      <c r="R355" s="8"/>
      <c r="S355" s="8"/>
      <c r="T355" s="16">
        <f t="shared" si="13"/>
        <v>40.250982</v>
      </c>
    </row>
    <row r="356" spans="1:20" ht="15" hidden="1" outlineLevel="2">
      <c r="A356" s="5" t="s">
        <v>177</v>
      </c>
      <c r="B356" s="19" t="s">
        <v>205</v>
      </c>
      <c r="C356" s="6">
        <v>504600</v>
      </c>
      <c r="D356" s="5" t="s">
        <v>334</v>
      </c>
      <c r="E356" s="5" t="s">
        <v>107</v>
      </c>
      <c r="F356" s="7" t="s">
        <v>139</v>
      </c>
      <c r="G356" s="8">
        <v>27.836374999999997</v>
      </c>
      <c r="H356" s="9">
        <v>58</v>
      </c>
      <c r="I356" s="8">
        <f>H356*$H$3</f>
        <v>3.48</v>
      </c>
      <c r="J356" s="8"/>
      <c r="K356" s="15"/>
      <c r="L356" s="5"/>
      <c r="M356" s="8"/>
      <c r="N356" s="5"/>
      <c r="O356" s="8"/>
      <c r="P356" s="9"/>
      <c r="Q356" s="8"/>
      <c r="R356" s="8"/>
      <c r="S356" s="8"/>
      <c r="T356" s="16">
        <f t="shared" si="13"/>
        <v>31.316374999999997</v>
      </c>
    </row>
    <row r="357" spans="1:20" ht="15" hidden="1" outlineLevel="2">
      <c r="A357" s="5" t="s">
        <v>177</v>
      </c>
      <c r="B357" s="19" t="s">
        <v>205</v>
      </c>
      <c r="C357" s="6">
        <v>504600</v>
      </c>
      <c r="D357" s="5" t="s">
        <v>334</v>
      </c>
      <c r="E357" s="5" t="s">
        <v>107</v>
      </c>
      <c r="F357" s="7" t="s">
        <v>116</v>
      </c>
      <c r="G357" s="8">
        <v>8.476412</v>
      </c>
      <c r="H357" s="9">
        <v>11</v>
      </c>
      <c r="I357" s="8">
        <f>H357*$H$2</f>
        <v>5.279999999999999</v>
      </c>
      <c r="J357" s="8"/>
      <c r="K357" s="15"/>
      <c r="L357" s="5"/>
      <c r="M357" s="8"/>
      <c r="N357" s="5"/>
      <c r="O357" s="8"/>
      <c r="P357" s="9"/>
      <c r="Q357" s="8"/>
      <c r="R357" s="8"/>
      <c r="S357" s="8"/>
      <c r="T357" s="16">
        <f t="shared" si="13"/>
        <v>13.756412</v>
      </c>
    </row>
    <row r="358" spans="1:20" ht="15" hidden="1" outlineLevel="2">
      <c r="A358" s="5" t="s">
        <v>177</v>
      </c>
      <c r="B358" s="19" t="s">
        <v>205</v>
      </c>
      <c r="C358" s="6">
        <v>504600</v>
      </c>
      <c r="D358" s="5" t="s">
        <v>334</v>
      </c>
      <c r="E358" s="5" t="s">
        <v>107</v>
      </c>
      <c r="F358" s="5" t="s">
        <v>110</v>
      </c>
      <c r="G358" s="52"/>
      <c r="H358" s="53"/>
      <c r="I358" s="52"/>
      <c r="J358" s="52">
        <v>180</v>
      </c>
      <c r="K358" s="15"/>
      <c r="L358" s="5"/>
      <c r="M358" s="52"/>
      <c r="N358" s="5"/>
      <c r="O358" s="52"/>
      <c r="P358" s="53"/>
      <c r="Q358" s="52"/>
      <c r="R358" s="52"/>
      <c r="S358" s="52"/>
      <c r="T358" s="16">
        <f t="shared" si="13"/>
        <v>180</v>
      </c>
    </row>
    <row r="359" spans="1:20" ht="15" hidden="1" outlineLevel="2">
      <c r="A359" s="12" t="s">
        <v>177</v>
      </c>
      <c r="B359" s="20" t="s">
        <v>205</v>
      </c>
      <c r="C359" s="12">
        <v>504600</v>
      </c>
      <c r="D359" s="12" t="s">
        <v>334</v>
      </c>
      <c r="E359" s="12" t="s">
        <v>111</v>
      </c>
      <c r="F359" s="12" t="s">
        <v>111</v>
      </c>
      <c r="G359" s="54"/>
      <c r="H359" s="55"/>
      <c r="I359" s="54"/>
      <c r="J359" s="54"/>
      <c r="K359" s="14">
        <v>1</v>
      </c>
      <c r="L359" s="13">
        <v>1</v>
      </c>
      <c r="M359" s="54">
        <f>K359*L359*$M$2</f>
        <v>3135</v>
      </c>
      <c r="N359" s="56"/>
      <c r="O359" s="54"/>
      <c r="P359" s="55"/>
      <c r="Q359" s="54"/>
      <c r="R359" s="54"/>
      <c r="S359" s="54"/>
      <c r="T359" s="16">
        <f t="shared" si="13"/>
        <v>3135</v>
      </c>
    </row>
    <row r="360" spans="1:20" ht="15" hidden="1" outlineLevel="2">
      <c r="A360" s="5" t="s">
        <v>177</v>
      </c>
      <c r="B360" s="19" t="s">
        <v>205</v>
      </c>
      <c r="C360" s="6">
        <v>504600</v>
      </c>
      <c r="D360" s="5" t="s">
        <v>334</v>
      </c>
      <c r="E360" s="5" t="s">
        <v>133</v>
      </c>
      <c r="F360" s="5" t="s">
        <v>133</v>
      </c>
      <c r="G360" s="52"/>
      <c r="H360" s="53"/>
      <c r="I360" s="52"/>
      <c r="J360" s="52"/>
      <c r="K360" s="15"/>
      <c r="L360" s="5"/>
      <c r="M360" s="52"/>
      <c r="N360" s="5"/>
      <c r="O360" s="52"/>
      <c r="P360" s="53"/>
      <c r="Q360" s="52"/>
      <c r="R360" s="52"/>
      <c r="S360" s="52">
        <v>9.53</v>
      </c>
      <c r="T360" s="16">
        <f t="shared" si="13"/>
        <v>9.53</v>
      </c>
    </row>
    <row r="361" spans="1:20" ht="15" hidden="1" outlineLevel="2">
      <c r="A361" s="5" t="s">
        <v>177</v>
      </c>
      <c r="B361" s="19" t="s">
        <v>205</v>
      </c>
      <c r="C361" s="6">
        <v>505401</v>
      </c>
      <c r="D361" s="5" t="s">
        <v>454</v>
      </c>
      <c r="E361" s="5" t="s">
        <v>107</v>
      </c>
      <c r="F361" s="7">
        <v>15</v>
      </c>
      <c r="G361" s="8">
        <v>64.81102400000016</v>
      </c>
      <c r="H361" s="9">
        <v>187</v>
      </c>
      <c r="I361" s="8">
        <f>H361*$H$1</f>
        <v>18.7</v>
      </c>
      <c r="J361" s="8"/>
      <c r="K361" s="15"/>
      <c r="L361" s="5"/>
      <c r="M361" s="8"/>
      <c r="N361" s="5"/>
      <c r="O361" s="8"/>
      <c r="P361" s="9"/>
      <c r="Q361" s="8"/>
      <c r="R361" s="8"/>
      <c r="S361" s="8"/>
      <c r="T361" s="16">
        <f aca="true" t="shared" si="14" ref="T361:T392">G361+I361+J361+M361+O361+Q361+R361+S361</f>
        <v>83.51102400000016</v>
      </c>
    </row>
    <row r="362" spans="1:20" ht="15" hidden="1" outlineLevel="2">
      <c r="A362" s="5" t="s">
        <v>177</v>
      </c>
      <c r="B362" s="19" t="s">
        <v>205</v>
      </c>
      <c r="C362" s="6">
        <v>505401</v>
      </c>
      <c r="D362" s="5" t="s">
        <v>454</v>
      </c>
      <c r="E362" s="5" t="s">
        <v>107</v>
      </c>
      <c r="F362" s="7" t="s">
        <v>137</v>
      </c>
      <c r="G362" s="8">
        <v>4.94616</v>
      </c>
      <c r="H362" s="9">
        <v>1</v>
      </c>
      <c r="I362" s="8">
        <f>H362*$H$3</f>
        <v>0.06</v>
      </c>
      <c r="J362" s="8"/>
      <c r="K362" s="15"/>
      <c r="L362" s="5"/>
      <c r="M362" s="8"/>
      <c r="N362" s="5"/>
      <c r="O362" s="8"/>
      <c r="P362" s="9"/>
      <c r="Q362" s="8"/>
      <c r="R362" s="8"/>
      <c r="S362" s="8"/>
      <c r="T362" s="16">
        <f t="shared" si="14"/>
        <v>5.0061599999999995</v>
      </c>
    </row>
    <row r="363" spans="1:20" ht="15" hidden="1" outlineLevel="2">
      <c r="A363" s="5" t="s">
        <v>177</v>
      </c>
      <c r="B363" s="19" t="s">
        <v>205</v>
      </c>
      <c r="C363" s="6">
        <v>505401</v>
      </c>
      <c r="D363" s="5" t="s">
        <v>454</v>
      </c>
      <c r="E363" s="5" t="s">
        <v>107</v>
      </c>
      <c r="F363" s="7" t="s">
        <v>138</v>
      </c>
      <c r="G363" s="8">
        <v>14.380686000000003</v>
      </c>
      <c r="H363" s="9">
        <v>11</v>
      </c>
      <c r="I363" s="8">
        <f>H363*$H$3</f>
        <v>0.6599999999999999</v>
      </c>
      <c r="J363" s="8"/>
      <c r="K363" s="15"/>
      <c r="L363" s="5"/>
      <c r="M363" s="8"/>
      <c r="N363" s="5"/>
      <c r="O363" s="8"/>
      <c r="P363" s="9"/>
      <c r="Q363" s="8"/>
      <c r="R363" s="8"/>
      <c r="S363" s="8"/>
      <c r="T363" s="16">
        <f t="shared" si="14"/>
        <v>15.040686000000003</v>
      </c>
    </row>
    <row r="364" spans="1:20" ht="15" hidden="1" outlineLevel="2">
      <c r="A364" s="5" t="s">
        <v>177</v>
      </c>
      <c r="B364" s="19" t="s">
        <v>205</v>
      </c>
      <c r="C364" s="6">
        <v>505401</v>
      </c>
      <c r="D364" s="5" t="s">
        <v>454</v>
      </c>
      <c r="E364" s="5" t="s">
        <v>107</v>
      </c>
      <c r="F364" s="7" t="s">
        <v>139</v>
      </c>
      <c r="G364" s="8">
        <v>11.5101</v>
      </c>
      <c r="H364" s="9">
        <v>25</v>
      </c>
      <c r="I364" s="8">
        <f>H364*$H$3</f>
        <v>1.5</v>
      </c>
      <c r="J364" s="8"/>
      <c r="K364" s="15"/>
      <c r="L364" s="5"/>
      <c r="M364" s="8"/>
      <c r="N364" s="5"/>
      <c r="O364" s="8"/>
      <c r="P364" s="9"/>
      <c r="Q364" s="8"/>
      <c r="R364" s="8"/>
      <c r="S364" s="8"/>
      <c r="T364" s="16">
        <f t="shared" si="14"/>
        <v>13.0101</v>
      </c>
    </row>
    <row r="365" spans="1:20" ht="15" hidden="1" outlineLevel="2">
      <c r="A365" s="5" t="s">
        <v>177</v>
      </c>
      <c r="B365" s="19" t="s">
        <v>205</v>
      </c>
      <c r="C365" s="6">
        <v>505401</v>
      </c>
      <c r="D365" s="5" t="s">
        <v>454</v>
      </c>
      <c r="E365" s="5" t="s">
        <v>107</v>
      </c>
      <c r="F365" s="7" t="s">
        <v>116</v>
      </c>
      <c r="G365" s="8">
        <v>9.769423999999999</v>
      </c>
      <c r="H365" s="9">
        <v>17</v>
      </c>
      <c r="I365" s="8">
        <f>H365*$H$2</f>
        <v>8.16</v>
      </c>
      <c r="J365" s="8"/>
      <c r="K365" s="15"/>
      <c r="L365" s="5"/>
      <c r="M365" s="8"/>
      <c r="N365" s="5"/>
      <c r="O365" s="8"/>
      <c r="P365" s="9"/>
      <c r="Q365" s="8"/>
      <c r="R365" s="8"/>
      <c r="S365" s="8"/>
      <c r="T365" s="16">
        <f t="shared" si="14"/>
        <v>17.929423999999997</v>
      </c>
    </row>
    <row r="366" spans="1:20" ht="15" hidden="1" outlineLevel="2">
      <c r="A366" s="5" t="s">
        <v>177</v>
      </c>
      <c r="B366" s="19" t="s">
        <v>205</v>
      </c>
      <c r="C366" s="6">
        <v>505401</v>
      </c>
      <c r="D366" s="5" t="s">
        <v>454</v>
      </c>
      <c r="E366" s="5" t="s">
        <v>107</v>
      </c>
      <c r="F366" s="5" t="s">
        <v>110</v>
      </c>
      <c r="G366" s="52"/>
      <c r="H366" s="53"/>
      <c r="I366" s="52"/>
      <c r="J366" s="52">
        <v>180</v>
      </c>
      <c r="K366" s="15"/>
      <c r="L366" s="5"/>
      <c r="M366" s="52"/>
      <c r="N366" s="5"/>
      <c r="O366" s="52"/>
      <c r="P366" s="53"/>
      <c r="Q366" s="52"/>
      <c r="R366" s="52"/>
      <c r="S366" s="52"/>
      <c r="T366" s="16">
        <f t="shared" si="14"/>
        <v>180</v>
      </c>
    </row>
    <row r="367" spans="1:20" ht="15" hidden="1" outlineLevel="2">
      <c r="A367" s="5" t="s">
        <v>177</v>
      </c>
      <c r="B367" s="19" t="s">
        <v>205</v>
      </c>
      <c r="C367" s="6">
        <v>505401</v>
      </c>
      <c r="D367" s="5" t="s">
        <v>454</v>
      </c>
      <c r="E367" s="5" t="s">
        <v>36</v>
      </c>
      <c r="F367" s="5" t="s">
        <v>36</v>
      </c>
      <c r="G367" s="52"/>
      <c r="H367" s="53"/>
      <c r="I367" s="52"/>
      <c r="J367" s="52"/>
      <c r="K367" s="15"/>
      <c r="L367" s="5"/>
      <c r="M367" s="52"/>
      <c r="N367" s="15">
        <f>O367/$O$2</f>
        <v>0.5</v>
      </c>
      <c r="O367" s="52">
        <v>36</v>
      </c>
      <c r="P367" s="53"/>
      <c r="Q367" s="52"/>
      <c r="R367" s="52"/>
      <c r="S367" s="52"/>
      <c r="T367" s="16">
        <f t="shared" si="14"/>
        <v>36</v>
      </c>
    </row>
    <row r="368" spans="1:20" ht="15" hidden="1" outlineLevel="2">
      <c r="A368" s="12" t="s">
        <v>177</v>
      </c>
      <c r="B368" s="20" t="s">
        <v>205</v>
      </c>
      <c r="C368" s="12">
        <v>505401</v>
      </c>
      <c r="D368" s="12" t="s">
        <v>454</v>
      </c>
      <c r="E368" s="12" t="s">
        <v>111</v>
      </c>
      <c r="F368" s="12" t="s">
        <v>111</v>
      </c>
      <c r="G368" s="54"/>
      <c r="H368" s="55"/>
      <c r="I368" s="54"/>
      <c r="J368" s="54"/>
      <c r="K368" s="14">
        <v>4</v>
      </c>
      <c r="L368" s="13">
        <v>0.1</v>
      </c>
      <c r="M368" s="54">
        <f>K368*L368*$M$2</f>
        <v>1254</v>
      </c>
      <c r="N368" s="56"/>
      <c r="O368" s="54"/>
      <c r="P368" s="55"/>
      <c r="Q368" s="54"/>
      <c r="R368" s="54"/>
      <c r="S368" s="54"/>
      <c r="T368" s="16">
        <f t="shared" si="14"/>
        <v>1254</v>
      </c>
    </row>
    <row r="369" spans="1:20" ht="15" hidden="1" outlineLevel="2">
      <c r="A369" s="5" t="s">
        <v>177</v>
      </c>
      <c r="B369" s="19" t="s">
        <v>205</v>
      </c>
      <c r="C369" s="6">
        <v>505501</v>
      </c>
      <c r="D369" s="5" t="s">
        <v>351</v>
      </c>
      <c r="E369" s="5" t="s">
        <v>107</v>
      </c>
      <c r="F369" s="7">
        <v>15</v>
      </c>
      <c r="G369" s="8">
        <v>12.352800000000002</v>
      </c>
      <c r="H369" s="9">
        <v>35</v>
      </c>
      <c r="I369" s="8">
        <f>H369*$H$1</f>
        <v>3.5</v>
      </c>
      <c r="J369" s="8"/>
      <c r="K369" s="15"/>
      <c r="L369" s="5"/>
      <c r="M369" s="8"/>
      <c r="N369" s="5"/>
      <c r="O369" s="8"/>
      <c r="P369" s="9"/>
      <c r="Q369" s="8"/>
      <c r="R369" s="8"/>
      <c r="S369" s="8"/>
      <c r="T369" s="16">
        <f t="shared" si="14"/>
        <v>15.852800000000002</v>
      </c>
    </row>
    <row r="370" spans="1:20" ht="15" hidden="1" outlineLevel="2">
      <c r="A370" s="5" t="s">
        <v>177</v>
      </c>
      <c r="B370" s="19" t="s">
        <v>205</v>
      </c>
      <c r="C370" s="6">
        <v>505501</v>
      </c>
      <c r="D370" s="5" t="s">
        <v>351</v>
      </c>
      <c r="E370" s="5" t="s">
        <v>107</v>
      </c>
      <c r="F370" s="7" t="s">
        <v>137</v>
      </c>
      <c r="G370" s="8">
        <v>33.43810250000001</v>
      </c>
      <c r="H370" s="9">
        <v>7</v>
      </c>
      <c r="I370" s="8">
        <f>H370*$H$3</f>
        <v>0.42</v>
      </c>
      <c r="J370" s="8"/>
      <c r="K370" s="15"/>
      <c r="L370" s="5"/>
      <c r="M370" s="8"/>
      <c r="N370" s="5"/>
      <c r="O370" s="8"/>
      <c r="P370" s="9"/>
      <c r="Q370" s="8"/>
      <c r="R370" s="8"/>
      <c r="S370" s="8"/>
      <c r="T370" s="16">
        <f t="shared" si="14"/>
        <v>33.85810250000001</v>
      </c>
    </row>
    <row r="371" spans="1:20" ht="15" hidden="1" outlineLevel="2">
      <c r="A371" s="5" t="s">
        <v>177</v>
      </c>
      <c r="B371" s="19" t="s">
        <v>205</v>
      </c>
      <c r="C371" s="6">
        <v>505501</v>
      </c>
      <c r="D371" s="5" t="s">
        <v>351</v>
      </c>
      <c r="E371" s="5" t="s">
        <v>107</v>
      </c>
      <c r="F371" s="7" t="s">
        <v>138</v>
      </c>
      <c r="G371" s="8">
        <v>31.714368000000004</v>
      </c>
      <c r="H371" s="9">
        <v>11</v>
      </c>
      <c r="I371" s="8">
        <f>H371*$H$3</f>
        <v>0.6599999999999999</v>
      </c>
      <c r="J371" s="8"/>
      <c r="K371" s="15"/>
      <c r="L371" s="5"/>
      <c r="M371" s="8"/>
      <c r="N371" s="5"/>
      <c r="O371" s="8"/>
      <c r="P371" s="9"/>
      <c r="Q371" s="8"/>
      <c r="R371" s="8"/>
      <c r="S371" s="8"/>
      <c r="T371" s="16">
        <f t="shared" si="14"/>
        <v>32.374368000000004</v>
      </c>
    </row>
    <row r="372" spans="1:20" ht="15" hidden="1" outlineLevel="2">
      <c r="A372" s="5" t="s">
        <v>177</v>
      </c>
      <c r="B372" s="19" t="s">
        <v>205</v>
      </c>
      <c r="C372" s="6">
        <v>505501</v>
      </c>
      <c r="D372" s="5" t="s">
        <v>351</v>
      </c>
      <c r="E372" s="5" t="s">
        <v>107</v>
      </c>
      <c r="F372" s="7" t="s">
        <v>139</v>
      </c>
      <c r="G372" s="8">
        <v>4.912599999999999</v>
      </c>
      <c r="H372" s="9">
        <v>11</v>
      </c>
      <c r="I372" s="8">
        <f>H372*$H$3</f>
        <v>0.6599999999999999</v>
      </c>
      <c r="J372" s="8"/>
      <c r="K372" s="15"/>
      <c r="L372" s="5"/>
      <c r="M372" s="8"/>
      <c r="N372" s="5"/>
      <c r="O372" s="8"/>
      <c r="P372" s="9"/>
      <c r="Q372" s="8"/>
      <c r="R372" s="8"/>
      <c r="S372" s="8"/>
      <c r="T372" s="16">
        <f t="shared" si="14"/>
        <v>5.5725999999999996</v>
      </c>
    </row>
    <row r="373" spans="1:20" ht="15" hidden="1" outlineLevel="2">
      <c r="A373" s="5" t="s">
        <v>177</v>
      </c>
      <c r="B373" s="19" t="s">
        <v>205</v>
      </c>
      <c r="C373" s="6">
        <v>505501</v>
      </c>
      <c r="D373" s="5" t="s">
        <v>351</v>
      </c>
      <c r="E373" s="5" t="s">
        <v>107</v>
      </c>
      <c r="F373" s="7" t="s">
        <v>116</v>
      </c>
      <c r="G373" s="8">
        <v>2.175544</v>
      </c>
      <c r="H373" s="11">
        <v>8</v>
      </c>
      <c r="I373" s="10">
        <f>H373*$H$2</f>
        <v>3.84</v>
      </c>
      <c r="J373" s="8"/>
      <c r="K373" s="15"/>
      <c r="L373" s="5"/>
      <c r="M373" s="10"/>
      <c r="N373" s="5"/>
      <c r="O373" s="10"/>
      <c r="P373" s="11"/>
      <c r="Q373" s="10"/>
      <c r="R373" s="10"/>
      <c r="S373" s="10"/>
      <c r="T373" s="16">
        <f t="shared" si="14"/>
        <v>6.015544</v>
      </c>
    </row>
    <row r="374" spans="1:20" ht="15" hidden="1" outlineLevel="2">
      <c r="A374" s="5" t="s">
        <v>177</v>
      </c>
      <c r="B374" s="19" t="s">
        <v>205</v>
      </c>
      <c r="C374" s="6">
        <v>505501</v>
      </c>
      <c r="D374" s="5" t="s">
        <v>351</v>
      </c>
      <c r="E374" s="5" t="s">
        <v>107</v>
      </c>
      <c r="F374" s="5" t="s">
        <v>110</v>
      </c>
      <c r="G374" s="52"/>
      <c r="H374" s="53"/>
      <c r="I374" s="52"/>
      <c r="J374" s="52">
        <v>165</v>
      </c>
      <c r="K374" s="15"/>
      <c r="L374" s="5"/>
      <c r="M374" s="52"/>
      <c r="N374" s="5"/>
      <c r="O374" s="52"/>
      <c r="P374" s="53"/>
      <c r="Q374" s="52"/>
      <c r="R374" s="52"/>
      <c r="S374" s="52"/>
      <c r="T374" s="16">
        <f t="shared" si="14"/>
        <v>165</v>
      </c>
    </row>
    <row r="375" spans="1:20" ht="15" hidden="1" outlineLevel="2">
      <c r="A375" s="5" t="s">
        <v>177</v>
      </c>
      <c r="B375" s="19" t="s">
        <v>205</v>
      </c>
      <c r="C375" s="6">
        <v>505501</v>
      </c>
      <c r="D375" s="5" t="s">
        <v>351</v>
      </c>
      <c r="E375" s="5" t="s">
        <v>107</v>
      </c>
      <c r="F375" s="7" t="s">
        <v>154</v>
      </c>
      <c r="G375" s="8">
        <v>171.754</v>
      </c>
      <c r="H375" s="9">
        <v>557</v>
      </c>
      <c r="I375" s="8">
        <f>H375*$H$3</f>
        <v>33.42</v>
      </c>
      <c r="J375" s="8"/>
      <c r="K375" s="15"/>
      <c r="L375" s="5"/>
      <c r="M375" s="8"/>
      <c r="N375" s="5"/>
      <c r="O375" s="8"/>
      <c r="P375" s="9"/>
      <c r="Q375" s="8"/>
      <c r="R375" s="8"/>
      <c r="S375" s="8"/>
      <c r="T375" s="16">
        <f t="shared" si="14"/>
        <v>205.17399999999998</v>
      </c>
    </row>
    <row r="376" spans="1:20" ht="15" hidden="1" outlineLevel="2">
      <c r="A376" s="12" t="s">
        <v>177</v>
      </c>
      <c r="B376" s="20" t="s">
        <v>205</v>
      </c>
      <c r="C376" s="12">
        <v>505501</v>
      </c>
      <c r="D376" s="12" t="s">
        <v>351</v>
      </c>
      <c r="E376" s="12" t="s">
        <v>111</v>
      </c>
      <c r="F376" s="12" t="s">
        <v>111</v>
      </c>
      <c r="G376" s="54"/>
      <c r="H376" s="55"/>
      <c r="I376" s="54"/>
      <c r="J376" s="54"/>
      <c r="K376" s="14">
        <v>4</v>
      </c>
      <c r="L376" s="13">
        <v>0.1</v>
      </c>
      <c r="M376" s="54">
        <f>K376*L376*$M$2</f>
        <v>1254</v>
      </c>
      <c r="N376" s="56"/>
      <c r="O376" s="54"/>
      <c r="P376" s="55"/>
      <c r="Q376" s="54"/>
      <c r="R376" s="54"/>
      <c r="S376" s="54"/>
      <c r="T376" s="16">
        <f t="shared" si="14"/>
        <v>1254</v>
      </c>
    </row>
    <row r="377" spans="1:20" ht="15" hidden="1" outlineLevel="2">
      <c r="A377" s="5" t="s">
        <v>177</v>
      </c>
      <c r="B377" s="19" t="s">
        <v>205</v>
      </c>
      <c r="C377" s="6">
        <v>505601</v>
      </c>
      <c r="D377" s="5" t="s">
        <v>338</v>
      </c>
      <c r="E377" s="5" t="s">
        <v>107</v>
      </c>
      <c r="F377" s="7">
        <v>15</v>
      </c>
      <c r="G377" s="8">
        <v>674.1952360000001</v>
      </c>
      <c r="H377" s="9">
        <v>1952</v>
      </c>
      <c r="I377" s="8">
        <f>H377*$H$1</f>
        <v>195.20000000000002</v>
      </c>
      <c r="J377" s="8"/>
      <c r="K377" s="15"/>
      <c r="L377" s="5"/>
      <c r="M377" s="8"/>
      <c r="N377" s="5"/>
      <c r="O377" s="8"/>
      <c r="P377" s="9"/>
      <c r="Q377" s="8"/>
      <c r="R377" s="8"/>
      <c r="S377" s="8"/>
      <c r="T377" s="16">
        <f t="shared" si="14"/>
        <v>869.3952360000002</v>
      </c>
    </row>
    <row r="378" spans="1:20" ht="15" hidden="1" outlineLevel="2">
      <c r="A378" s="5" t="s">
        <v>177</v>
      </c>
      <c r="B378" s="19" t="s">
        <v>205</v>
      </c>
      <c r="C378" s="6">
        <v>505601</v>
      </c>
      <c r="D378" s="5" t="s">
        <v>338</v>
      </c>
      <c r="E378" s="5" t="s">
        <v>107</v>
      </c>
      <c r="F378" s="7" t="s">
        <v>138</v>
      </c>
      <c r="G378" s="8">
        <v>1.233786</v>
      </c>
      <c r="H378" s="11">
        <v>1</v>
      </c>
      <c r="I378" s="10">
        <f>H378*$H$3</f>
        <v>0.06</v>
      </c>
      <c r="J378" s="8"/>
      <c r="K378" s="15"/>
      <c r="L378" s="5"/>
      <c r="M378" s="10"/>
      <c r="N378" s="5"/>
      <c r="O378" s="10"/>
      <c r="P378" s="11"/>
      <c r="Q378" s="10"/>
      <c r="R378" s="10"/>
      <c r="S378" s="10"/>
      <c r="T378" s="16">
        <f t="shared" si="14"/>
        <v>1.293786</v>
      </c>
    </row>
    <row r="379" spans="1:20" ht="15" hidden="1" outlineLevel="2">
      <c r="A379" s="5" t="s">
        <v>177</v>
      </c>
      <c r="B379" s="19" t="s">
        <v>205</v>
      </c>
      <c r="C379" s="6">
        <v>505601</v>
      </c>
      <c r="D379" s="5" t="s">
        <v>338</v>
      </c>
      <c r="E379" s="5" t="s">
        <v>107</v>
      </c>
      <c r="F379" s="7" t="s">
        <v>139</v>
      </c>
      <c r="G379" s="8">
        <v>24.659425</v>
      </c>
      <c r="H379" s="9">
        <v>56</v>
      </c>
      <c r="I379" s="8">
        <f>H379*$H$3</f>
        <v>3.36</v>
      </c>
      <c r="J379" s="8"/>
      <c r="K379" s="15"/>
      <c r="L379" s="5"/>
      <c r="M379" s="8"/>
      <c r="N379" s="5"/>
      <c r="O379" s="8"/>
      <c r="P379" s="9"/>
      <c r="Q379" s="8"/>
      <c r="R379" s="8"/>
      <c r="S379" s="8"/>
      <c r="T379" s="16">
        <f t="shared" si="14"/>
        <v>28.019425</v>
      </c>
    </row>
    <row r="380" spans="1:20" ht="15" hidden="1" outlineLevel="2">
      <c r="A380" s="5" t="s">
        <v>177</v>
      </c>
      <c r="B380" s="19" t="s">
        <v>205</v>
      </c>
      <c r="C380" s="6">
        <v>505601</v>
      </c>
      <c r="D380" s="5" t="s">
        <v>338</v>
      </c>
      <c r="E380" s="5" t="s">
        <v>107</v>
      </c>
      <c r="F380" s="5" t="s">
        <v>110</v>
      </c>
      <c r="G380" s="52"/>
      <c r="H380" s="53"/>
      <c r="I380" s="52"/>
      <c r="J380" s="52">
        <v>180</v>
      </c>
      <c r="K380" s="15"/>
      <c r="L380" s="5"/>
      <c r="M380" s="52"/>
      <c r="N380" s="5"/>
      <c r="O380" s="52"/>
      <c r="P380" s="53"/>
      <c r="Q380" s="52"/>
      <c r="R380" s="52"/>
      <c r="S380" s="52"/>
      <c r="T380" s="16">
        <f t="shared" si="14"/>
        <v>180</v>
      </c>
    </row>
    <row r="381" spans="1:20" ht="15" hidden="1" outlineLevel="2">
      <c r="A381" s="5" t="s">
        <v>177</v>
      </c>
      <c r="B381" s="19" t="s">
        <v>205</v>
      </c>
      <c r="C381" s="6">
        <v>505601</v>
      </c>
      <c r="D381" s="5" t="s">
        <v>338</v>
      </c>
      <c r="E381" s="5" t="s">
        <v>36</v>
      </c>
      <c r="F381" s="5" t="s">
        <v>36</v>
      </c>
      <c r="G381" s="52"/>
      <c r="H381" s="53"/>
      <c r="I381" s="52"/>
      <c r="J381" s="52"/>
      <c r="K381" s="15"/>
      <c r="L381" s="5"/>
      <c r="M381" s="52"/>
      <c r="N381" s="15">
        <f>O381/$O$2</f>
        <v>3</v>
      </c>
      <c r="O381" s="52">
        <v>216</v>
      </c>
      <c r="P381" s="53"/>
      <c r="Q381" s="52"/>
      <c r="R381" s="52"/>
      <c r="S381" s="52"/>
      <c r="T381" s="16">
        <f t="shared" si="14"/>
        <v>216</v>
      </c>
    </row>
    <row r="382" spans="1:20" ht="15" hidden="1" outlineLevel="2">
      <c r="A382" s="12" t="s">
        <v>177</v>
      </c>
      <c r="B382" s="20" t="s">
        <v>205</v>
      </c>
      <c r="C382" s="12">
        <v>505601</v>
      </c>
      <c r="D382" s="12" t="s">
        <v>338</v>
      </c>
      <c r="E382" s="12" t="s">
        <v>111</v>
      </c>
      <c r="F382" s="12" t="s">
        <v>111</v>
      </c>
      <c r="G382" s="54"/>
      <c r="H382" s="55"/>
      <c r="I382" s="54"/>
      <c r="J382" s="54"/>
      <c r="K382" s="14">
        <v>4</v>
      </c>
      <c r="L382" s="13">
        <v>0.1</v>
      </c>
      <c r="M382" s="54">
        <f>K382*L382*$M$2</f>
        <v>1254</v>
      </c>
      <c r="N382" s="56"/>
      <c r="O382" s="54"/>
      <c r="P382" s="55"/>
      <c r="Q382" s="54"/>
      <c r="R382" s="54"/>
      <c r="S382" s="54"/>
      <c r="T382" s="16">
        <f t="shared" si="14"/>
        <v>1254</v>
      </c>
    </row>
    <row r="383" spans="1:20" ht="15" hidden="1" outlineLevel="2">
      <c r="A383" s="5" t="s">
        <v>177</v>
      </c>
      <c r="B383" s="19" t="s">
        <v>205</v>
      </c>
      <c r="C383" s="6">
        <v>505911</v>
      </c>
      <c r="D383" s="5" t="s">
        <v>335</v>
      </c>
      <c r="E383" s="5" t="s">
        <v>107</v>
      </c>
      <c r="F383" s="7">
        <v>15</v>
      </c>
      <c r="G383" s="8">
        <v>0.6896980000000001</v>
      </c>
      <c r="H383" s="9">
        <v>2</v>
      </c>
      <c r="I383" s="8">
        <f>H383*$H$1</f>
        <v>0.2</v>
      </c>
      <c r="J383" s="8"/>
      <c r="K383" s="15"/>
      <c r="L383" s="5"/>
      <c r="M383" s="8"/>
      <c r="N383" s="5"/>
      <c r="O383" s="8"/>
      <c r="P383" s="9"/>
      <c r="Q383" s="8"/>
      <c r="R383" s="8"/>
      <c r="S383" s="8"/>
      <c r="T383" s="16">
        <f t="shared" si="14"/>
        <v>0.8896980000000001</v>
      </c>
    </row>
    <row r="384" spans="1:20" ht="15" hidden="1" outlineLevel="2">
      <c r="A384" s="5" t="s">
        <v>177</v>
      </c>
      <c r="B384" s="19" t="s">
        <v>205</v>
      </c>
      <c r="C384" s="6">
        <v>505911</v>
      </c>
      <c r="D384" s="5" t="s">
        <v>335</v>
      </c>
      <c r="E384" s="5" t="s">
        <v>107</v>
      </c>
      <c r="F384" s="7" t="s">
        <v>137</v>
      </c>
      <c r="G384" s="8">
        <v>1.7620695000000002</v>
      </c>
      <c r="H384" s="9">
        <v>1</v>
      </c>
      <c r="I384" s="8">
        <f>H384*$H$3</f>
        <v>0.06</v>
      </c>
      <c r="J384" s="8"/>
      <c r="K384" s="15"/>
      <c r="L384" s="5"/>
      <c r="M384" s="8"/>
      <c r="N384" s="5"/>
      <c r="O384" s="8"/>
      <c r="P384" s="9"/>
      <c r="Q384" s="8"/>
      <c r="R384" s="8"/>
      <c r="S384" s="8"/>
      <c r="T384" s="16">
        <f t="shared" si="14"/>
        <v>1.8220695000000002</v>
      </c>
    </row>
    <row r="385" spans="1:20" ht="15" hidden="1" outlineLevel="2">
      <c r="A385" s="5" t="s">
        <v>177</v>
      </c>
      <c r="B385" s="19" t="s">
        <v>205</v>
      </c>
      <c r="C385" s="6">
        <v>505911</v>
      </c>
      <c r="D385" s="5" t="s">
        <v>335</v>
      </c>
      <c r="E385" s="5" t="s">
        <v>107</v>
      </c>
      <c r="F385" s="7" t="s">
        <v>138</v>
      </c>
      <c r="G385" s="8">
        <v>10.102887</v>
      </c>
      <c r="H385" s="9">
        <v>8</v>
      </c>
      <c r="I385" s="8">
        <f>H385*$H$3</f>
        <v>0.48</v>
      </c>
      <c r="J385" s="8"/>
      <c r="K385" s="15"/>
      <c r="L385" s="5"/>
      <c r="M385" s="8"/>
      <c r="N385" s="5"/>
      <c r="O385" s="8"/>
      <c r="P385" s="9"/>
      <c r="Q385" s="8"/>
      <c r="R385" s="8"/>
      <c r="S385" s="8"/>
      <c r="T385" s="16">
        <f t="shared" si="14"/>
        <v>10.582887000000001</v>
      </c>
    </row>
    <row r="386" spans="1:20" ht="15" hidden="1" outlineLevel="2">
      <c r="A386" s="5" t="s">
        <v>177</v>
      </c>
      <c r="B386" s="19" t="s">
        <v>205</v>
      </c>
      <c r="C386" s="6">
        <v>505911</v>
      </c>
      <c r="D386" s="5" t="s">
        <v>335</v>
      </c>
      <c r="E386" s="5" t="s">
        <v>107</v>
      </c>
      <c r="F386" s="7" t="s">
        <v>139</v>
      </c>
      <c r="G386" s="8">
        <v>0.44659999999999994</v>
      </c>
      <c r="H386" s="9">
        <v>1</v>
      </c>
      <c r="I386" s="8">
        <f>H386*$H$3</f>
        <v>0.06</v>
      </c>
      <c r="J386" s="8"/>
      <c r="K386" s="15"/>
      <c r="L386" s="5"/>
      <c r="M386" s="8"/>
      <c r="N386" s="5"/>
      <c r="O386" s="8"/>
      <c r="P386" s="9"/>
      <c r="Q386" s="8"/>
      <c r="R386" s="8"/>
      <c r="S386" s="8"/>
      <c r="T386" s="16">
        <f t="shared" si="14"/>
        <v>0.5065999999999999</v>
      </c>
    </row>
    <row r="387" spans="1:20" ht="15" hidden="1" outlineLevel="2">
      <c r="A387" s="5" t="s">
        <v>177</v>
      </c>
      <c r="B387" s="19" t="s">
        <v>205</v>
      </c>
      <c r="C387" s="6">
        <v>505911</v>
      </c>
      <c r="D387" s="5" t="s">
        <v>335</v>
      </c>
      <c r="E387" s="5" t="s">
        <v>107</v>
      </c>
      <c r="F387" s="7" t="s">
        <v>116</v>
      </c>
      <c r="G387" s="8">
        <v>1.6860466</v>
      </c>
      <c r="H387" s="9">
        <v>3</v>
      </c>
      <c r="I387" s="8">
        <f>H387*$H$2</f>
        <v>1.44</v>
      </c>
      <c r="J387" s="8"/>
      <c r="K387" s="15"/>
      <c r="L387" s="5"/>
      <c r="M387" s="8"/>
      <c r="N387" s="5"/>
      <c r="O387" s="8"/>
      <c r="P387" s="9"/>
      <c r="Q387" s="8"/>
      <c r="R387" s="8"/>
      <c r="S387" s="8"/>
      <c r="T387" s="16">
        <f t="shared" si="14"/>
        <v>3.1260466</v>
      </c>
    </row>
    <row r="388" spans="1:20" ht="15" hidden="1" outlineLevel="2">
      <c r="A388" s="5" t="s">
        <v>177</v>
      </c>
      <c r="B388" s="19" t="s">
        <v>205</v>
      </c>
      <c r="C388" s="6">
        <v>505911</v>
      </c>
      <c r="D388" s="5" t="s">
        <v>335</v>
      </c>
      <c r="E388" s="5" t="s">
        <v>107</v>
      </c>
      <c r="F388" s="5" t="s">
        <v>110</v>
      </c>
      <c r="G388" s="52"/>
      <c r="H388" s="53"/>
      <c r="I388" s="52"/>
      <c r="J388" s="52">
        <v>150</v>
      </c>
      <c r="K388" s="15"/>
      <c r="L388" s="5"/>
      <c r="M388" s="52"/>
      <c r="N388" s="5"/>
      <c r="O388" s="52"/>
      <c r="P388" s="53"/>
      <c r="Q388" s="52"/>
      <c r="R388" s="52"/>
      <c r="S388" s="52"/>
      <c r="T388" s="16">
        <f t="shared" si="14"/>
        <v>150</v>
      </c>
    </row>
    <row r="389" spans="1:20" ht="15" hidden="1" outlineLevel="2">
      <c r="A389" s="12" t="s">
        <v>177</v>
      </c>
      <c r="B389" s="20" t="s">
        <v>205</v>
      </c>
      <c r="C389" s="12">
        <v>505911</v>
      </c>
      <c r="D389" s="12" t="s">
        <v>335</v>
      </c>
      <c r="E389" s="12" t="s">
        <v>111</v>
      </c>
      <c r="F389" s="12" t="s">
        <v>111</v>
      </c>
      <c r="G389" s="54"/>
      <c r="H389" s="55"/>
      <c r="I389" s="54"/>
      <c r="J389" s="54"/>
      <c r="K389" s="14">
        <v>4</v>
      </c>
      <c r="L389" s="13">
        <v>0.1</v>
      </c>
      <c r="M389" s="54">
        <f>K389*L389*$M$2</f>
        <v>1254</v>
      </c>
      <c r="N389" s="56"/>
      <c r="O389" s="54"/>
      <c r="P389" s="55"/>
      <c r="Q389" s="54"/>
      <c r="R389" s="54"/>
      <c r="S389" s="54"/>
      <c r="T389" s="16">
        <f t="shared" si="14"/>
        <v>1254</v>
      </c>
    </row>
    <row r="390" spans="1:20" ht="15" hidden="1" outlineLevel="2">
      <c r="A390" s="5" t="s">
        <v>177</v>
      </c>
      <c r="B390" s="19" t="s">
        <v>215</v>
      </c>
      <c r="C390" s="6">
        <v>506100</v>
      </c>
      <c r="D390" s="5" t="s">
        <v>346</v>
      </c>
      <c r="E390" s="5" t="s">
        <v>36</v>
      </c>
      <c r="F390" s="5" t="s">
        <v>36</v>
      </c>
      <c r="G390" s="52"/>
      <c r="H390" s="53"/>
      <c r="I390" s="52"/>
      <c r="J390" s="52"/>
      <c r="K390" s="15"/>
      <c r="L390" s="5"/>
      <c r="M390" s="52"/>
      <c r="N390" s="15">
        <f>O390/$O$2</f>
        <v>0.25</v>
      </c>
      <c r="O390" s="52">
        <v>18</v>
      </c>
      <c r="P390" s="53"/>
      <c r="Q390" s="52"/>
      <c r="R390" s="52"/>
      <c r="S390" s="52"/>
      <c r="T390" s="16">
        <f t="shared" si="14"/>
        <v>18</v>
      </c>
    </row>
    <row r="391" spans="1:20" ht="15" hidden="1" outlineLevel="2">
      <c r="A391" s="5" t="s">
        <v>177</v>
      </c>
      <c r="B391" s="19" t="s">
        <v>215</v>
      </c>
      <c r="C391" s="6">
        <v>506230</v>
      </c>
      <c r="D391" s="5" t="s">
        <v>346</v>
      </c>
      <c r="E391" s="5" t="s">
        <v>36</v>
      </c>
      <c r="F391" s="5" t="s">
        <v>36</v>
      </c>
      <c r="G391" s="52"/>
      <c r="H391" s="53"/>
      <c r="I391" s="52"/>
      <c r="J391" s="52"/>
      <c r="K391" s="15"/>
      <c r="L391" s="5"/>
      <c r="M391" s="52"/>
      <c r="N391" s="15">
        <f>O391/$O$2</f>
        <v>0.25</v>
      </c>
      <c r="O391" s="52">
        <v>18</v>
      </c>
      <c r="P391" s="53"/>
      <c r="Q391" s="52"/>
      <c r="R391" s="52"/>
      <c r="S391" s="52"/>
      <c r="T391" s="16">
        <f t="shared" si="14"/>
        <v>18</v>
      </c>
    </row>
    <row r="392" spans="1:20" ht="15" hidden="1" outlineLevel="2">
      <c r="A392" s="12" t="s">
        <v>177</v>
      </c>
      <c r="B392" s="20" t="s">
        <v>215</v>
      </c>
      <c r="C392" s="12">
        <v>507600</v>
      </c>
      <c r="D392" s="12" t="s">
        <v>354</v>
      </c>
      <c r="E392" s="12" t="s">
        <v>111</v>
      </c>
      <c r="F392" s="12" t="s">
        <v>111</v>
      </c>
      <c r="G392" s="54"/>
      <c r="H392" s="55"/>
      <c r="I392" s="54"/>
      <c r="J392" s="54"/>
      <c r="K392" s="14">
        <v>1</v>
      </c>
      <c r="L392" s="13">
        <v>0.5</v>
      </c>
      <c r="M392" s="54">
        <f>K392*L392*$M$2</f>
        <v>1567.5</v>
      </c>
      <c r="N392" s="56"/>
      <c r="O392" s="54"/>
      <c r="P392" s="55"/>
      <c r="Q392" s="54"/>
      <c r="R392" s="54"/>
      <c r="S392" s="54"/>
      <c r="T392" s="16">
        <f t="shared" si="14"/>
        <v>1567.5</v>
      </c>
    </row>
    <row r="393" spans="1:20" ht="15" hidden="1" outlineLevel="2">
      <c r="A393" s="5" t="s">
        <v>177</v>
      </c>
      <c r="B393" s="19" t="s">
        <v>215</v>
      </c>
      <c r="C393" s="6">
        <v>507750</v>
      </c>
      <c r="D393" s="5" t="s">
        <v>354</v>
      </c>
      <c r="E393" s="5" t="s">
        <v>107</v>
      </c>
      <c r="F393" s="7">
        <v>15</v>
      </c>
      <c r="G393" s="8">
        <v>7.025655</v>
      </c>
      <c r="H393" s="9">
        <v>20</v>
      </c>
      <c r="I393" s="8">
        <f>H393*$H$1</f>
        <v>2</v>
      </c>
      <c r="J393" s="8"/>
      <c r="K393" s="15"/>
      <c r="L393" s="5"/>
      <c r="M393" s="8"/>
      <c r="N393" s="5"/>
      <c r="O393" s="8"/>
      <c r="P393" s="9"/>
      <c r="Q393" s="8"/>
      <c r="R393" s="8"/>
      <c r="S393" s="8"/>
      <c r="T393" s="16">
        <f aca="true" t="shared" si="15" ref="T393:T424">G393+I393+J393+M393+O393+Q393+R393+S393</f>
        <v>9.025655</v>
      </c>
    </row>
    <row r="394" spans="1:20" ht="15" hidden="1" outlineLevel="2">
      <c r="A394" s="5" t="s">
        <v>177</v>
      </c>
      <c r="B394" s="19" t="s">
        <v>215</v>
      </c>
      <c r="C394" s="6">
        <v>507750</v>
      </c>
      <c r="D394" s="5" t="s">
        <v>354</v>
      </c>
      <c r="E394" s="5" t="s">
        <v>107</v>
      </c>
      <c r="F394" s="5" t="s">
        <v>110</v>
      </c>
      <c r="G394" s="52"/>
      <c r="H394" s="53"/>
      <c r="I394" s="52"/>
      <c r="J394" s="52">
        <v>15</v>
      </c>
      <c r="K394" s="15"/>
      <c r="L394" s="5"/>
      <c r="M394" s="52"/>
      <c r="N394" s="5"/>
      <c r="O394" s="52"/>
      <c r="P394" s="53"/>
      <c r="Q394" s="52"/>
      <c r="R394" s="52"/>
      <c r="S394" s="52"/>
      <c r="T394" s="16">
        <f t="shared" si="15"/>
        <v>15</v>
      </c>
    </row>
    <row r="395" spans="1:20" ht="15" hidden="1" outlineLevel="2">
      <c r="A395" s="12" t="s">
        <v>177</v>
      </c>
      <c r="B395" s="20" t="s">
        <v>215</v>
      </c>
      <c r="C395" s="12">
        <v>508000</v>
      </c>
      <c r="D395" s="12" t="s">
        <v>9</v>
      </c>
      <c r="E395" s="12" t="s">
        <v>111</v>
      </c>
      <c r="F395" s="12" t="s">
        <v>111</v>
      </c>
      <c r="G395" s="54"/>
      <c r="H395" s="55"/>
      <c r="I395" s="54"/>
      <c r="J395" s="54"/>
      <c r="K395" s="14">
        <v>1</v>
      </c>
      <c r="L395" s="13">
        <v>1</v>
      </c>
      <c r="M395" s="54">
        <f>K395*L395*$M$2</f>
        <v>3135</v>
      </c>
      <c r="N395" s="56"/>
      <c r="O395" s="54"/>
      <c r="P395" s="55"/>
      <c r="Q395" s="54"/>
      <c r="R395" s="54"/>
      <c r="S395" s="54"/>
      <c r="T395" s="16">
        <f t="shared" si="15"/>
        <v>3135</v>
      </c>
    </row>
    <row r="396" spans="1:20" ht="15" hidden="1" outlineLevel="2">
      <c r="A396" s="5" t="s">
        <v>177</v>
      </c>
      <c r="B396" s="19" t="s">
        <v>215</v>
      </c>
      <c r="C396" s="6">
        <v>509000</v>
      </c>
      <c r="D396" s="5" t="s">
        <v>346</v>
      </c>
      <c r="E396" s="5" t="s">
        <v>107</v>
      </c>
      <c r="F396" s="5" t="s">
        <v>110</v>
      </c>
      <c r="G396" s="52"/>
      <c r="H396" s="53"/>
      <c r="I396" s="52"/>
      <c r="J396" s="52">
        <v>60</v>
      </c>
      <c r="K396" s="15"/>
      <c r="L396" s="5"/>
      <c r="M396" s="52"/>
      <c r="N396" s="5"/>
      <c r="O396" s="52"/>
      <c r="P396" s="53"/>
      <c r="Q396" s="52"/>
      <c r="R396" s="52"/>
      <c r="S396" s="52"/>
      <c r="T396" s="16">
        <f t="shared" si="15"/>
        <v>60</v>
      </c>
    </row>
    <row r="397" spans="1:20" ht="15" hidden="1" outlineLevel="2">
      <c r="A397" s="5" t="s">
        <v>177</v>
      </c>
      <c r="B397" s="19" t="s">
        <v>215</v>
      </c>
      <c r="C397" s="6">
        <v>509000</v>
      </c>
      <c r="D397" s="5" t="s">
        <v>346</v>
      </c>
      <c r="E397" s="5" t="s">
        <v>36</v>
      </c>
      <c r="F397" s="5" t="s">
        <v>36</v>
      </c>
      <c r="G397" s="52"/>
      <c r="H397" s="53"/>
      <c r="I397" s="52"/>
      <c r="J397" s="52"/>
      <c r="K397" s="15"/>
      <c r="L397" s="5"/>
      <c r="M397" s="52"/>
      <c r="N397" s="15">
        <f>O397/$O$2</f>
        <v>9.75</v>
      </c>
      <c r="O397" s="52">
        <v>702</v>
      </c>
      <c r="P397" s="53"/>
      <c r="Q397" s="52"/>
      <c r="R397" s="52"/>
      <c r="S397" s="52"/>
      <c r="T397" s="16">
        <f t="shared" si="15"/>
        <v>702</v>
      </c>
    </row>
    <row r="398" spans="1:20" ht="15" hidden="1" outlineLevel="2">
      <c r="A398" s="5" t="s">
        <v>177</v>
      </c>
      <c r="B398" s="19" t="s">
        <v>215</v>
      </c>
      <c r="C398" s="6">
        <v>509000</v>
      </c>
      <c r="D398" s="5" t="s">
        <v>346</v>
      </c>
      <c r="E398" s="5" t="s">
        <v>133</v>
      </c>
      <c r="F398" s="5" t="s">
        <v>133</v>
      </c>
      <c r="G398" s="52"/>
      <c r="H398" s="53"/>
      <c r="I398" s="52"/>
      <c r="J398" s="52"/>
      <c r="K398" s="15"/>
      <c r="L398" s="5"/>
      <c r="M398" s="52"/>
      <c r="N398" s="5"/>
      <c r="O398" s="52"/>
      <c r="P398" s="53"/>
      <c r="Q398" s="52"/>
      <c r="R398" s="52"/>
      <c r="S398" s="52">
        <v>7.43</v>
      </c>
      <c r="T398" s="16">
        <f t="shared" si="15"/>
        <v>7.43</v>
      </c>
    </row>
    <row r="399" spans="1:20" ht="15" hidden="1" outlineLevel="2">
      <c r="A399" s="5" t="s">
        <v>177</v>
      </c>
      <c r="B399" s="19" t="s">
        <v>215</v>
      </c>
      <c r="C399" s="6">
        <v>509200</v>
      </c>
      <c r="D399" s="5" t="s">
        <v>346</v>
      </c>
      <c r="E399" s="5" t="s">
        <v>107</v>
      </c>
      <c r="F399" s="7">
        <v>15</v>
      </c>
      <c r="G399" s="8">
        <v>2786.719622000008</v>
      </c>
      <c r="H399" s="9">
        <v>7832</v>
      </c>
      <c r="I399" s="8">
        <f>H399*$H$1</f>
        <v>783.2</v>
      </c>
      <c r="J399" s="8"/>
      <c r="K399" s="15"/>
      <c r="L399" s="5"/>
      <c r="M399" s="8"/>
      <c r="N399" s="5"/>
      <c r="O399" s="8"/>
      <c r="P399" s="9"/>
      <c r="Q399" s="8"/>
      <c r="R399" s="8"/>
      <c r="S399" s="8"/>
      <c r="T399" s="16">
        <f t="shared" si="15"/>
        <v>3569.9196220000076</v>
      </c>
    </row>
    <row r="400" spans="1:20" ht="15" hidden="1" outlineLevel="2">
      <c r="A400" s="5" t="s">
        <v>177</v>
      </c>
      <c r="B400" s="19" t="s">
        <v>215</v>
      </c>
      <c r="C400" s="6">
        <v>509200</v>
      </c>
      <c r="D400" s="5" t="s">
        <v>346</v>
      </c>
      <c r="E400" s="5" t="s">
        <v>107</v>
      </c>
      <c r="F400" s="7" t="s">
        <v>137</v>
      </c>
      <c r="G400" s="8">
        <v>167.12868550000002</v>
      </c>
      <c r="H400" s="9">
        <v>48</v>
      </c>
      <c r="I400" s="8">
        <f>H400*$H$3</f>
        <v>2.88</v>
      </c>
      <c r="J400" s="8"/>
      <c r="K400" s="15"/>
      <c r="L400" s="5"/>
      <c r="M400" s="8"/>
      <c r="N400" s="5"/>
      <c r="O400" s="8"/>
      <c r="P400" s="9"/>
      <c r="Q400" s="8"/>
      <c r="R400" s="8"/>
      <c r="S400" s="8"/>
      <c r="T400" s="16">
        <f t="shared" si="15"/>
        <v>170.0086855</v>
      </c>
    </row>
    <row r="401" spans="1:20" ht="15" hidden="1" outlineLevel="2">
      <c r="A401" s="5" t="s">
        <v>177</v>
      </c>
      <c r="B401" s="19" t="s">
        <v>215</v>
      </c>
      <c r="C401" s="6">
        <v>509200</v>
      </c>
      <c r="D401" s="5" t="s">
        <v>346</v>
      </c>
      <c r="E401" s="5" t="s">
        <v>107</v>
      </c>
      <c r="F401" s="7" t="s">
        <v>138</v>
      </c>
      <c r="G401" s="8">
        <v>325.63860000000005</v>
      </c>
      <c r="H401" s="9">
        <v>216</v>
      </c>
      <c r="I401" s="8">
        <f>H401*$H$3</f>
        <v>12.959999999999999</v>
      </c>
      <c r="J401" s="8"/>
      <c r="K401" s="15"/>
      <c r="L401" s="5"/>
      <c r="M401" s="8"/>
      <c r="N401" s="5"/>
      <c r="O401" s="8"/>
      <c r="P401" s="9"/>
      <c r="Q401" s="8"/>
      <c r="R401" s="8"/>
      <c r="S401" s="8"/>
      <c r="T401" s="16">
        <f t="shared" si="15"/>
        <v>338.59860000000003</v>
      </c>
    </row>
    <row r="402" spans="1:20" ht="15" hidden="1" outlineLevel="2">
      <c r="A402" s="5" t="s">
        <v>177</v>
      </c>
      <c r="B402" s="19" t="s">
        <v>215</v>
      </c>
      <c r="C402" s="6">
        <v>509200</v>
      </c>
      <c r="D402" s="5" t="s">
        <v>346</v>
      </c>
      <c r="E402" s="5" t="s">
        <v>107</v>
      </c>
      <c r="F402" s="7" t="s">
        <v>139</v>
      </c>
      <c r="G402" s="8">
        <v>1041.80615</v>
      </c>
      <c r="H402" s="9">
        <v>2201</v>
      </c>
      <c r="I402" s="8">
        <f>H402*$H$3</f>
        <v>132.06</v>
      </c>
      <c r="J402" s="8"/>
      <c r="K402" s="15"/>
      <c r="L402" s="5"/>
      <c r="M402" s="8"/>
      <c r="N402" s="5"/>
      <c r="O402" s="8"/>
      <c r="P402" s="9"/>
      <c r="Q402" s="8"/>
      <c r="R402" s="8"/>
      <c r="S402" s="8"/>
      <c r="T402" s="16">
        <f t="shared" si="15"/>
        <v>1173.8661499999998</v>
      </c>
    </row>
    <row r="403" spans="1:20" ht="15" hidden="1" outlineLevel="2">
      <c r="A403" s="5" t="s">
        <v>177</v>
      </c>
      <c r="B403" s="19" t="s">
        <v>215</v>
      </c>
      <c r="C403" s="6">
        <v>509200</v>
      </c>
      <c r="D403" s="5" t="s">
        <v>346</v>
      </c>
      <c r="E403" s="5" t="s">
        <v>107</v>
      </c>
      <c r="F403" s="7" t="s">
        <v>116</v>
      </c>
      <c r="G403" s="8">
        <v>27.718688200000003</v>
      </c>
      <c r="H403" s="9">
        <v>39</v>
      </c>
      <c r="I403" s="8">
        <f>H403*$H$2</f>
        <v>18.72</v>
      </c>
      <c r="J403" s="8"/>
      <c r="K403" s="15"/>
      <c r="L403" s="5"/>
      <c r="M403" s="8"/>
      <c r="N403" s="5"/>
      <c r="O403" s="8"/>
      <c r="P403" s="9"/>
      <c r="Q403" s="8"/>
      <c r="R403" s="8"/>
      <c r="S403" s="8"/>
      <c r="T403" s="16">
        <f t="shared" si="15"/>
        <v>46.4386882</v>
      </c>
    </row>
    <row r="404" spans="1:20" ht="15" hidden="1" outlineLevel="2">
      <c r="A404" s="5" t="s">
        <v>177</v>
      </c>
      <c r="B404" s="19" t="s">
        <v>215</v>
      </c>
      <c r="C404" s="6">
        <v>509200</v>
      </c>
      <c r="D404" s="5" t="s">
        <v>346</v>
      </c>
      <c r="E404" s="5" t="s">
        <v>107</v>
      </c>
      <c r="F404" s="5" t="s">
        <v>110</v>
      </c>
      <c r="G404" s="52"/>
      <c r="H404" s="53"/>
      <c r="I404" s="52"/>
      <c r="J404" s="52">
        <v>120</v>
      </c>
      <c r="K404" s="15"/>
      <c r="L404" s="5"/>
      <c r="M404" s="52"/>
      <c r="N404" s="5"/>
      <c r="O404" s="52"/>
      <c r="P404" s="53"/>
      <c r="Q404" s="52"/>
      <c r="R404" s="52"/>
      <c r="S404" s="52"/>
      <c r="T404" s="16">
        <f t="shared" si="15"/>
        <v>120</v>
      </c>
    </row>
    <row r="405" spans="1:20" ht="15" hidden="1" outlineLevel="2">
      <c r="A405" s="5" t="s">
        <v>177</v>
      </c>
      <c r="B405" s="19" t="s">
        <v>215</v>
      </c>
      <c r="C405" s="6">
        <v>509200</v>
      </c>
      <c r="D405" s="5" t="s">
        <v>346</v>
      </c>
      <c r="E405" s="5" t="s">
        <v>36</v>
      </c>
      <c r="F405" s="5" t="s">
        <v>36</v>
      </c>
      <c r="G405" s="52"/>
      <c r="H405" s="53"/>
      <c r="I405" s="52"/>
      <c r="J405" s="52"/>
      <c r="K405" s="15"/>
      <c r="L405" s="5"/>
      <c r="M405" s="52"/>
      <c r="N405" s="15">
        <f>O405/$O$2</f>
        <v>7</v>
      </c>
      <c r="O405" s="52">
        <v>504</v>
      </c>
      <c r="P405" s="53"/>
      <c r="Q405" s="52"/>
      <c r="R405" s="52"/>
      <c r="S405" s="52"/>
      <c r="T405" s="16">
        <f t="shared" si="15"/>
        <v>504</v>
      </c>
    </row>
    <row r="406" spans="1:20" ht="15" hidden="1" outlineLevel="2">
      <c r="A406" s="5" t="s">
        <v>177</v>
      </c>
      <c r="B406" s="19" t="s">
        <v>215</v>
      </c>
      <c r="C406" s="6">
        <v>509200</v>
      </c>
      <c r="D406" s="5" t="s">
        <v>346</v>
      </c>
      <c r="E406" s="5" t="s">
        <v>107</v>
      </c>
      <c r="F406" s="7" t="s">
        <v>143</v>
      </c>
      <c r="G406" s="8">
        <v>2.81</v>
      </c>
      <c r="H406" s="9">
        <v>4</v>
      </c>
      <c r="I406" s="8">
        <f>H406*$H$3</f>
        <v>0.24</v>
      </c>
      <c r="J406" s="8"/>
      <c r="K406" s="15"/>
      <c r="L406" s="5"/>
      <c r="M406" s="8"/>
      <c r="N406" s="5"/>
      <c r="O406" s="8"/>
      <c r="P406" s="9"/>
      <c r="Q406" s="8"/>
      <c r="R406" s="8"/>
      <c r="S406" s="8"/>
      <c r="T406" s="16">
        <f t="shared" si="15"/>
        <v>3.05</v>
      </c>
    </row>
    <row r="407" spans="1:20" ht="15" hidden="1" outlineLevel="2">
      <c r="A407" s="12" t="s">
        <v>177</v>
      </c>
      <c r="B407" s="20" t="s">
        <v>215</v>
      </c>
      <c r="C407" s="12">
        <v>509200</v>
      </c>
      <c r="D407" s="12" t="s">
        <v>346</v>
      </c>
      <c r="E407" s="12" t="s">
        <v>111</v>
      </c>
      <c r="F407" s="12" t="s">
        <v>111</v>
      </c>
      <c r="G407" s="54"/>
      <c r="H407" s="55"/>
      <c r="I407" s="54"/>
      <c r="J407" s="54"/>
      <c r="K407" s="14">
        <v>4</v>
      </c>
      <c r="L407" s="13">
        <v>1</v>
      </c>
      <c r="M407" s="54">
        <f>K407*L407*$M$2</f>
        <v>12540</v>
      </c>
      <c r="N407" s="56"/>
      <c r="O407" s="54"/>
      <c r="P407" s="55"/>
      <c r="Q407" s="54"/>
      <c r="R407" s="54"/>
      <c r="S407" s="54"/>
      <c r="T407" s="16">
        <f t="shared" si="15"/>
        <v>12540</v>
      </c>
    </row>
    <row r="408" spans="1:20" ht="15" hidden="1" outlineLevel="2">
      <c r="A408" s="5" t="s">
        <v>177</v>
      </c>
      <c r="B408" s="19" t="s">
        <v>215</v>
      </c>
      <c r="C408" s="6">
        <v>509200</v>
      </c>
      <c r="D408" s="5" t="s">
        <v>346</v>
      </c>
      <c r="E408" s="5" t="s">
        <v>133</v>
      </c>
      <c r="F408" s="5" t="s">
        <v>133</v>
      </c>
      <c r="G408" s="52"/>
      <c r="H408" s="53"/>
      <c r="I408" s="52"/>
      <c r="J408" s="52"/>
      <c r="K408" s="15"/>
      <c r="L408" s="5"/>
      <c r="M408" s="52"/>
      <c r="N408" s="5"/>
      <c r="O408" s="52"/>
      <c r="P408" s="53"/>
      <c r="Q408" s="52"/>
      <c r="R408" s="52"/>
      <c r="S408" s="52">
        <v>14.03</v>
      </c>
      <c r="T408" s="16">
        <f t="shared" si="15"/>
        <v>14.03</v>
      </c>
    </row>
    <row r="409" spans="1:20" ht="15" hidden="1" outlineLevel="2">
      <c r="A409" s="5" t="s">
        <v>177</v>
      </c>
      <c r="B409" s="19" t="s">
        <v>178</v>
      </c>
      <c r="C409" s="6">
        <v>509600</v>
      </c>
      <c r="D409" s="5" t="s">
        <v>307</v>
      </c>
      <c r="E409" s="5" t="s">
        <v>107</v>
      </c>
      <c r="F409" s="7">
        <v>15</v>
      </c>
      <c r="G409" s="8">
        <v>19003.315905000003</v>
      </c>
      <c r="H409" s="9">
        <v>54915</v>
      </c>
      <c r="I409" s="8">
        <f>H409*$H$1</f>
        <v>5491.5</v>
      </c>
      <c r="J409" s="8"/>
      <c r="K409" s="15"/>
      <c r="L409" s="5"/>
      <c r="M409" s="8"/>
      <c r="N409" s="5"/>
      <c r="O409" s="8"/>
      <c r="P409" s="9"/>
      <c r="Q409" s="8"/>
      <c r="R409" s="8"/>
      <c r="S409" s="8"/>
      <c r="T409" s="16">
        <f t="shared" si="15"/>
        <v>24494.815905000003</v>
      </c>
    </row>
    <row r="410" spans="1:20" ht="15" hidden="1" outlineLevel="2">
      <c r="A410" s="5" t="s">
        <v>177</v>
      </c>
      <c r="B410" s="19" t="s">
        <v>178</v>
      </c>
      <c r="C410" s="6">
        <v>509600</v>
      </c>
      <c r="D410" s="5" t="s">
        <v>307</v>
      </c>
      <c r="E410" s="5" t="s">
        <v>107</v>
      </c>
      <c r="F410" s="7" t="s">
        <v>137</v>
      </c>
      <c r="G410" s="8">
        <v>163.37784750000003</v>
      </c>
      <c r="H410" s="9">
        <v>57</v>
      </c>
      <c r="I410" s="8">
        <f>H410*$H$3</f>
        <v>3.42</v>
      </c>
      <c r="J410" s="8"/>
      <c r="K410" s="15"/>
      <c r="L410" s="5"/>
      <c r="M410" s="8"/>
      <c r="N410" s="5"/>
      <c r="O410" s="8"/>
      <c r="P410" s="9"/>
      <c r="Q410" s="8"/>
      <c r="R410" s="8"/>
      <c r="S410" s="8"/>
      <c r="T410" s="16">
        <f t="shared" si="15"/>
        <v>166.79784750000002</v>
      </c>
    </row>
    <row r="411" spans="1:20" ht="15" hidden="1" outlineLevel="2">
      <c r="A411" s="5" t="s">
        <v>177</v>
      </c>
      <c r="B411" s="19" t="s">
        <v>178</v>
      </c>
      <c r="C411" s="6">
        <v>509600</v>
      </c>
      <c r="D411" s="5" t="s">
        <v>307</v>
      </c>
      <c r="E411" s="5" t="s">
        <v>107</v>
      </c>
      <c r="F411" s="7" t="s">
        <v>138</v>
      </c>
      <c r="G411" s="8">
        <v>353.408898</v>
      </c>
      <c r="H411" s="9">
        <v>174</v>
      </c>
      <c r="I411" s="8">
        <f>H411*$H$3</f>
        <v>10.44</v>
      </c>
      <c r="J411" s="8"/>
      <c r="K411" s="15"/>
      <c r="L411" s="5"/>
      <c r="M411" s="8"/>
      <c r="N411" s="5"/>
      <c r="O411" s="8"/>
      <c r="P411" s="9"/>
      <c r="Q411" s="8"/>
      <c r="R411" s="8"/>
      <c r="S411" s="8"/>
      <c r="T411" s="16">
        <f t="shared" si="15"/>
        <v>363.848898</v>
      </c>
    </row>
    <row r="412" spans="1:20" ht="15" hidden="1" outlineLevel="2">
      <c r="A412" s="5" t="s">
        <v>177</v>
      </c>
      <c r="B412" s="19" t="s">
        <v>178</v>
      </c>
      <c r="C412" s="6">
        <v>509600</v>
      </c>
      <c r="D412" s="5" t="s">
        <v>307</v>
      </c>
      <c r="E412" s="5" t="s">
        <v>107</v>
      </c>
      <c r="F412" s="7" t="s">
        <v>139</v>
      </c>
      <c r="G412" s="8">
        <v>165.63277499999998</v>
      </c>
      <c r="H412" s="9">
        <v>251</v>
      </c>
      <c r="I412" s="8">
        <f>H412*$H$3</f>
        <v>15.059999999999999</v>
      </c>
      <c r="J412" s="8"/>
      <c r="K412" s="15"/>
      <c r="L412" s="5"/>
      <c r="M412" s="8"/>
      <c r="N412" s="5"/>
      <c r="O412" s="8"/>
      <c r="P412" s="9"/>
      <c r="Q412" s="8"/>
      <c r="R412" s="8"/>
      <c r="S412" s="8"/>
      <c r="T412" s="16">
        <f t="shared" si="15"/>
        <v>180.69277499999998</v>
      </c>
    </row>
    <row r="413" spans="1:20" ht="15" hidden="1" outlineLevel="2">
      <c r="A413" s="5" t="s">
        <v>177</v>
      </c>
      <c r="B413" s="19" t="s">
        <v>178</v>
      </c>
      <c r="C413" s="6">
        <v>509600</v>
      </c>
      <c r="D413" s="5" t="s">
        <v>307</v>
      </c>
      <c r="E413" s="5" t="s">
        <v>107</v>
      </c>
      <c r="F413" s="7" t="s">
        <v>116</v>
      </c>
      <c r="G413" s="8">
        <v>31.0446024</v>
      </c>
      <c r="H413" s="9">
        <v>37</v>
      </c>
      <c r="I413" s="8">
        <f>H413*$H$2</f>
        <v>17.759999999999998</v>
      </c>
      <c r="J413" s="8"/>
      <c r="K413" s="15"/>
      <c r="L413" s="5"/>
      <c r="M413" s="8"/>
      <c r="N413" s="5"/>
      <c r="O413" s="8"/>
      <c r="P413" s="9"/>
      <c r="Q413" s="8"/>
      <c r="R413" s="8"/>
      <c r="S413" s="8"/>
      <c r="T413" s="16">
        <f t="shared" si="15"/>
        <v>48.80460239999999</v>
      </c>
    </row>
    <row r="414" spans="1:20" ht="15" hidden="1" outlineLevel="2">
      <c r="A414" s="5" t="s">
        <v>177</v>
      </c>
      <c r="B414" s="19" t="s">
        <v>178</v>
      </c>
      <c r="C414" s="6">
        <v>509600</v>
      </c>
      <c r="D414" s="5" t="s">
        <v>307</v>
      </c>
      <c r="E414" s="5" t="s">
        <v>107</v>
      </c>
      <c r="F414" s="7" t="s">
        <v>171</v>
      </c>
      <c r="G414" s="8">
        <v>32.75514</v>
      </c>
      <c r="H414" s="9">
        <v>9</v>
      </c>
      <c r="I414" s="8">
        <f>H414*$H$3</f>
        <v>0.54</v>
      </c>
      <c r="J414" s="8"/>
      <c r="K414" s="15"/>
      <c r="L414" s="5"/>
      <c r="M414" s="8"/>
      <c r="N414" s="5"/>
      <c r="O414" s="8"/>
      <c r="P414" s="9"/>
      <c r="Q414" s="8"/>
      <c r="R414" s="8"/>
      <c r="S414" s="8"/>
      <c r="T414" s="16">
        <f t="shared" si="15"/>
        <v>33.295139999999996</v>
      </c>
    </row>
    <row r="415" spans="1:20" ht="15" hidden="1" outlineLevel="2">
      <c r="A415" s="5" t="s">
        <v>177</v>
      </c>
      <c r="B415" s="19" t="s">
        <v>178</v>
      </c>
      <c r="C415" s="6">
        <v>509600</v>
      </c>
      <c r="D415" s="5" t="s">
        <v>307</v>
      </c>
      <c r="E415" s="5" t="s">
        <v>107</v>
      </c>
      <c r="F415" s="5" t="s">
        <v>110</v>
      </c>
      <c r="G415" s="52"/>
      <c r="H415" s="53"/>
      <c r="I415" s="52"/>
      <c r="J415" s="52">
        <v>180</v>
      </c>
      <c r="K415" s="15"/>
      <c r="L415" s="5"/>
      <c r="M415" s="52"/>
      <c r="N415" s="5"/>
      <c r="O415" s="52"/>
      <c r="P415" s="53"/>
      <c r="Q415" s="52"/>
      <c r="R415" s="52"/>
      <c r="S415" s="52"/>
      <c r="T415" s="16">
        <f t="shared" si="15"/>
        <v>180</v>
      </c>
    </row>
    <row r="416" spans="1:20" ht="15" hidden="1" outlineLevel="2">
      <c r="A416" s="5" t="s">
        <v>177</v>
      </c>
      <c r="B416" s="19" t="s">
        <v>178</v>
      </c>
      <c r="C416" s="6">
        <v>509600</v>
      </c>
      <c r="D416" s="5" t="s">
        <v>307</v>
      </c>
      <c r="E416" s="5" t="s">
        <v>107</v>
      </c>
      <c r="F416" s="7" t="s">
        <v>860</v>
      </c>
      <c r="G416" s="8">
        <v>34.36</v>
      </c>
      <c r="H416" s="9"/>
      <c r="I416" s="8"/>
      <c r="J416" s="8"/>
      <c r="K416" s="15"/>
      <c r="L416" s="5"/>
      <c r="M416" s="8"/>
      <c r="N416" s="5"/>
      <c r="O416" s="8"/>
      <c r="P416" s="9"/>
      <c r="Q416" s="8"/>
      <c r="R416" s="8"/>
      <c r="S416" s="8"/>
      <c r="T416" s="16">
        <f t="shared" si="15"/>
        <v>34.36</v>
      </c>
    </row>
    <row r="417" spans="1:20" ht="15" hidden="1" outlineLevel="2">
      <c r="A417" s="5" t="s">
        <v>177</v>
      </c>
      <c r="B417" s="19" t="s">
        <v>178</v>
      </c>
      <c r="C417" s="6">
        <v>509600</v>
      </c>
      <c r="D417" s="5" t="s">
        <v>307</v>
      </c>
      <c r="E417" s="5" t="s">
        <v>36</v>
      </c>
      <c r="F417" s="5" t="s">
        <v>36</v>
      </c>
      <c r="G417" s="52"/>
      <c r="H417" s="53"/>
      <c r="I417" s="52"/>
      <c r="J417" s="52"/>
      <c r="K417" s="15"/>
      <c r="L417" s="5"/>
      <c r="M417" s="52"/>
      <c r="N417" s="15">
        <f>O417/$O$2</f>
        <v>3.75</v>
      </c>
      <c r="O417" s="52">
        <v>270</v>
      </c>
      <c r="P417" s="53"/>
      <c r="Q417" s="52"/>
      <c r="R417" s="52"/>
      <c r="S417" s="52"/>
      <c r="T417" s="16">
        <f t="shared" si="15"/>
        <v>270</v>
      </c>
    </row>
    <row r="418" spans="1:20" ht="15" hidden="1" outlineLevel="2">
      <c r="A418" s="12" t="s">
        <v>177</v>
      </c>
      <c r="B418" s="19" t="s">
        <v>178</v>
      </c>
      <c r="C418" s="12">
        <v>509600</v>
      </c>
      <c r="D418" s="12" t="s">
        <v>307</v>
      </c>
      <c r="E418" s="12" t="s">
        <v>111</v>
      </c>
      <c r="F418" s="12" t="s">
        <v>111</v>
      </c>
      <c r="G418" s="54"/>
      <c r="H418" s="55"/>
      <c r="I418" s="54"/>
      <c r="J418" s="54"/>
      <c r="K418" s="14">
        <v>2</v>
      </c>
      <c r="L418" s="13">
        <v>1</v>
      </c>
      <c r="M418" s="54">
        <f>K418*L418*$M$2</f>
        <v>6270</v>
      </c>
      <c r="N418" s="56"/>
      <c r="O418" s="54"/>
      <c r="P418" s="55"/>
      <c r="Q418" s="54"/>
      <c r="R418" s="54"/>
      <c r="S418" s="54"/>
      <c r="T418" s="16">
        <f t="shared" si="15"/>
        <v>6270</v>
      </c>
    </row>
    <row r="419" spans="1:20" ht="15" hidden="1" outlineLevel="2">
      <c r="A419" s="5" t="s">
        <v>177</v>
      </c>
      <c r="B419" s="19" t="s">
        <v>178</v>
      </c>
      <c r="C419" s="6">
        <v>509600</v>
      </c>
      <c r="D419" s="5" t="s">
        <v>307</v>
      </c>
      <c r="E419" s="5" t="s">
        <v>133</v>
      </c>
      <c r="F419" s="5" t="s">
        <v>133</v>
      </c>
      <c r="G419" s="52"/>
      <c r="H419" s="53"/>
      <c r="I419" s="52"/>
      <c r="J419" s="52"/>
      <c r="K419" s="15"/>
      <c r="L419" s="5"/>
      <c r="M419" s="52"/>
      <c r="N419" s="5"/>
      <c r="O419" s="52"/>
      <c r="P419" s="53"/>
      <c r="Q419" s="52"/>
      <c r="R419" s="52"/>
      <c r="S419" s="52">
        <v>7.93</v>
      </c>
      <c r="T419" s="16">
        <f t="shared" si="15"/>
        <v>7.93</v>
      </c>
    </row>
    <row r="420" spans="1:20" ht="15" hidden="1" outlineLevel="2">
      <c r="A420" s="5" t="s">
        <v>177</v>
      </c>
      <c r="B420" s="19" t="s">
        <v>178</v>
      </c>
      <c r="C420" s="6">
        <v>509600</v>
      </c>
      <c r="D420" s="5" t="s">
        <v>307</v>
      </c>
      <c r="E420" s="5" t="s">
        <v>44</v>
      </c>
      <c r="F420" s="5" t="s">
        <v>44</v>
      </c>
      <c r="G420" s="52"/>
      <c r="H420" s="53"/>
      <c r="I420" s="52"/>
      <c r="J420" s="52"/>
      <c r="K420" s="15"/>
      <c r="L420" s="5"/>
      <c r="M420" s="52"/>
      <c r="N420" s="5"/>
      <c r="O420" s="52"/>
      <c r="P420" s="53">
        <f>R420/$R$2</f>
        <v>61655.99999999999</v>
      </c>
      <c r="Q420" s="52">
        <v>5477.01</v>
      </c>
      <c r="R420" s="52">
        <v>616.56</v>
      </c>
      <c r="S420" s="52"/>
      <c r="T420" s="16">
        <f t="shared" si="15"/>
        <v>6093.57</v>
      </c>
    </row>
    <row r="421" spans="1:20" ht="15" hidden="1" outlineLevel="2">
      <c r="A421" s="12" t="s">
        <v>177</v>
      </c>
      <c r="B421" s="19" t="s">
        <v>178</v>
      </c>
      <c r="C421" s="12">
        <v>509600</v>
      </c>
      <c r="D421" s="12" t="s">
        <v>2</v>
      </c>
      <c r="E421" s="12" t="s">
        <v>111</v>
      </c>
      <c r="F421" s="12" t="s">
        <v>111</v>
      </c>
      <c r="G421" s="54"/>
      <c r="H421" s="55"/>
      <c r="I421" s="54"/>
      <c r="J421" s="54"/>
      <c r="K421" s="14">
        <v>2</v>
      </c>
      <c r="L421" s="13">
        <v>0.1429</v>
      </c>
      <c r="M421" s="54">
        <f>K421*L421*$M$2</f>
        <v>895.983</v>
      </c>
      <c r="N421" s="56"/>
      <c r="O421" s="54"/>
      <c r="P421" s="55"/>
      <c r="Q421" s="54"/>
      <c r="R421" s="54"/>
      <c r="S421" s="54"/>
      <c r="T421" s="16">
        <f t="shared" si="15"/>
        <v>895.983</v>
      </c>
    </row>
    <row r="422" spans="1:20" ht="15" hidden="1" outlineLevel="2">
      <c r="A422" s="5" t="s">
        <v>177</v>
      </c>
      <c r="B422" s="19" t="s">
        <v>205</v>
      </c>
      <c r="C422" s="6" t="s">
        <v>207</v>
      </c>
      <c r="D422" s="5" t="s">
        <v>331</v>
      </c>
      <c r="E422" s="5" t="s">
        <v>107</v>
      </c>
      <c r="F422" s="7">
        <v>15</v>
      </c>
      <c r="G422" s="8">
        <v>113.414145</v>
      </c>
      <c r="H422" s="9">
        <v>327</v>
      </c>
      <c r="I422" s="8">
        <f>H422*$H$1</f>
        <v>32.7</v>
      </c>
      <c r="J422" s="8"/>
      <c r="K422" s="15"/>
      <c r="L422" s="5"/>
      <c r="M422" s="8"/>
      <c r="N422" s="5"/>
      <c r="O422" s="8"/>
      <c r="P422" s="9"/>
      <c r="Q422" s="8"/>
      <c r="R422" s="8"/>
      <c r="S422" s="8"/>
      <c r="T422" s="16">
        <f t="shared" si="15"/>
        <v>146.114145</v>
      </c>
    </row>
    <row r="423" spans="1:20" ht="15" hidden="1" outlineLevel="2">
      <c r="A423" s="5" t="s">
        <v>177</v>
      </c>
      <c r="B423" s="19" t="s">
        <v>205</v>
      </c>
      <c r="C423" s="6" t="s">
        <v>207</v>
      </c>
      <c r="D423" s="5" t="s">
        <v>331</v>
      </c>
      <c r="E423" s="5" t="s">
        <v>107</v>
      </c>
      <c r="F423" s="7" t="s">
        <v>137</v>
      </c>
      <c r="G423" s="8">
        <v>11.819261500000001</v>
      </c>
      <c r="H423" s="9">
        <v>2</v>
      </c>
      <c r="I423" s="8">
        <f>H423*$H$3</f>
        <v>0.12</v>
      </c>
      <c r="J423" s="8"/>
      <c r="K423" s="15"/>
      <c r="L423" s="5"/>
      <c r="M423" s="8"/>
      <c r="N423" s="5"/>
      <c r="O423" s="8"/>
      <c r="P423" s="9"/>
      <c r="Q423" s="8"/>
      <c r="R423" s="8"/>
      <c r="S423" s="8"/>
      <c r="T423" s="16">
        <f t="shared" si="15"/>
        <v>11.9392615</v>
      </c>
    </row>
    <row r="424" spans="1:20" ht="15" hidden="1" outlineLevel="2">
      <c r="A424" s="5" t="s">
        <v>177</v>
      </c>
      <c r="B424" s="19" t="s">
        <v>205</v>
      </c>
      <c r="C424" s="6" t="s">
        <v>207</v>
      </c>
      <c r="D424" s="5" t="s">
        <v>331</v>
      </c>
      <c r="E424" s="5" t="s">
        <v>107</v>
      </c>
      <c r="F424" s="7" t="s">
        <v>138</v>
      </c>
      <c r="G424" s="8">
        <v>5.4812460000000005</v>
      </c>
      <c r="H424" s="9">
        <v>5</v>
      </c>
      <c r="I424" s="8">
        <f>H424*$H$3</f>
        <v>0.3</v>
      </c>
      <c r="J424" s="8"/>
      <c r="K424" s="15"/>
      <c r="L424" s="5"/>
      <c r="M424" s="8"/>
      <c r="N424" s="5"/>
      <c r="O424" s="8"/>
      <c r="P424" s="9"/>
      <c r="Q424" s="8"/>
      <c r="R424" s="8"/>
      <c r="S424" s="8"/>
      <c r="T424" s="16">
        <f t="shared" si="15"/>
        <v>5.781246</v>
      </c>
    </row>
    <row r="425" spans="1:20" ht="15" hidden="1" outlineLevel="2">
      <c r="A425" s="5" t="s">
        <v>177</v>
      </c>
      <c r="B425" s="19" t="s">
        <v>205</v>
      </c>
      <c r="C425" s="6" t="s">
        <v>207</v>
      </c>
      <c r="D425" s="5" t="s">
        <v>331</v>
      </c>
      <c r="E425" s="5" t="s">
        <v>107</v>
      </c>
      <c r="F425" s="7" t="s">
        <v>139</v>
      </c>
      <c r="G425" s="8">
        <v>8.059099999999999</v>
      </c>
      <c r="H425" s="9">
        <v>19</v>
      </c>
      <c r="I425" s="8">
        <f>H425*$H$3</f>
        <v>1.14</v>
      </c>
      <c r="J425" s="8"/>
      <c r="K425" s="15"/>
      <c r="L425" s="5"/>
      <c r="M425" s="8"/>
      <c r="N425" s="5"/>
      <c r="O425" s="8"/>
      <c r="P425" s="9"/>
      <c r="Q425" s="8"/>
      <c r="R425" s="8"/>
      <c r="S425" s="8"/>
      <c r="T425" s="16">
        <f aca="true" t="shared" si="16" ref="T425:T456">G425+I425+J425+M425+O425+Q425+R425+S425</f>
        <v>9.1991</v>
      </c>
    </row>
    <row r="426" spans="1:20" ht="15" hidden="1" outlineLevel="2">
      <c r="A426" s="5" t="s">
        <v>177</v>
      </c>
      <c r="B426" s="19" t="s">
        <v>205</v>
      </c>
      <c r="C426" s="6" t="s">
        <v>207</v>
      </c>
      <c r="D426" s="5" t="s">
        <v>331</v>
      </c>
      <c r="E426" s="5" t="s">
        <v>107</v>
      </c>
      <c r="F426" s="7" t="s">
        <v>116</v>
      </c>
      <c r="G426" s="8">
        <v>1.303274</v>
      </c>
      <c r="H426" s="9">
        <v>2</v>
      </c>
      <c r="I426" s="8">
        <f>H426*$H$2</f>
        <v>0.96</v>
      </c>
      <c r="J426" s="8"/>
      <c r="K426" s="15"/>
      <c r="L426" s="5"/>
      <c r="M426" s="8"/>
      <c r="N426" s="5"/>
      <c r="O426" s="8"/>
      <c r="P426" s="9"/>
      <c r="Q426" s="8"/>
      <c r="R426" s="8"/>
      <c r="S426" s="8"/>
      <c r="T426" s="16">
        <f t="shared" si="16"/>
        <v>2.263274</v>
      </c>
    </row>
    <row r="427" spans="1:20" ht="15" hidden="1" outlineLevel="2">
      <c r="A427" s="5" t="s">
        <v>177</v>
      </c>
      <c r="B427" s="19" t="s">
        <v>205</v>
      </c>
      <c r="C427" s="6" t="s">
        <v>207</v>
      </c>
      <c r="D427" s="5" t="s">
        <v>331</v>
      </c>
      <c r="E427" s="5" t="s">
        <v>107</v>
      </c>
      <c r="F427" s="5" t="s">
        <v>110</v>
      </c>
      <c r="G427" s="52"/>
      <c r="H427" s="53"/>
      <c r="I427" s="52"/>
      <c r="J427" s="52">
        <v>180</v>
      </c>
      <c r="K427" s="15"/>
      <c r="L427" s="5"/>
      <c r="M427" s="52"/>
      <c r="N427" s="5"/>
      <c r="O427" s="52"/>
      <c r="P427" s="53"/>
      <c r="Q427" s="52"/>
      <c r="R427" s="52"/>
      <c r="S427" s="52"/>
      <c r="T427" s="16">
        <f t="shared" si="16"/>
        <v>180</v>
      </c>
    </row>
    <row r="428" spans="1:20" ht="15" hidden="1" outlineLevel="2">
      <c r="A428" s="5" t="s">
        <v>177</v>
      </c>
      <c r="B428" s="19" t="s">
        <v>205</v>
      </c>
      <c r="C428" s="6" t="s">
        <v>207</v>
      </c>
      <c r="D428" s="5" t="s">
        <v>331</v>
      </c>
      <c r="E428" s="5" t="s">
        <v>133</v>
      </c>
      <c r="F428" s="5" t="s">
        <v>133</v>
      </c>
      <c r="G428" s="52"/>
      <c r="H428" s="53"/>
      <c r="I428" s="52"/>
      <c r="J428" s="52"/>
      <c r="K428" s="15"/>
      <c r="L428" s="5"/>
      <c r="M428" s="52"/>
      <c r="N428" s="5"/>
      <c r="O428" s="52"/>
      <c r="P428" s="53"/>
      <c r="Q428" s="52"/>
      <c r="R428" s="52"/>
      <c r="S428" s="52">
        <v>8.77</v>
      </c>
      <c r="T428" s="16">
        <f t="shared" si="16"/>
        <v>8.77</v>
      </c>
    </row>
    <row r="429" spans="1:20" ht="15" hidden="1" outlineLevel="2">
      <c r="A429" s="5" t="s">
        <v>177</v>
      </c>
      <c r="B429" s="19" t="s">
        <v>205</v>
      </c>
      <c r="C429" s="6" t="s">
        <v>207</v>
      </c>
      <c r="D429" s="5" t="s">
        <v>333</v>
      </c>
      <c r="E429" s="5" t="s">
        <v>107</v>
      </c>
      <c r="F429" s="7">
        <v>15</v>
      </c>
      <c r="G429" s="8">
        <v>1.0345469999999999</v>
      </c>
      <c r="H429" s="9">
        <v>3</v>
      </c>
      <c r="I429" s="8">
        <f>H429*$H$1</f>
        <v>0.30000000000000004</v>
      </c>
      <c r="J429" s="8"/>
      <c r="K429" s="15"/>
      <c r="L429" s="5"/>
      <c r="M429" s="8"/>
      <c r="N429" s="5"/>
      <c r="O429" s="8"/>
      <c r="P429" s="9"/>
      <c r="Q429" s="8"/>
      <c r="R429" s="8"/>
      <c r="S429" s="8"/>
      <c r="T429" s="16">
        <f t="shared" si="16"/>
        <v>1.334547</v>
      </c>
    </row>
    <row r="430" spans="1:20" ht="15" hidden="1" outlineLevel="2">
      <c r="A430" s="5" t="s">
        <v>177</v>
      </c>
      <c r="B430" s="19" t="s">
        <v>205</v>
      </c>
      <c r="C430" s="6" t="s">
        <v>207</v>
      </c>
      <c r="D430" s="5" t="s">
        <v>333</v>
      </c>
      <c r="E430" s="5" t="s">
        <v>107</v>
      </c>
      <c r="F430" s="5" t="s">
        <v>110</v>
      </c>
      <c r="G430" s="52"/>
      <c r="H430" s="53"/>
      <c r="I430" s="52"/>
      <c r="J430" s="52">
        <v>15</v>
      </c>
      <c r="K430" s="15"/>
      <c r="L430" s="5"/>
      <c r="M430" s="52"/>
      <c r="N430" s="5"/>
      <c r="O430" s="52"/>
      <c r="P430" s="53"/>
      <c r="Q430" s="52"/>
      <c r="R430" s="52"/>
      <c r="S430" s="52"/>
      <c r="T430" s="16">
        <f t="shared" si="16"/>
        <v>15</v>
      </c>
    </row>
    <row r="431" spans="1:20" ht="15" hidden="1" outlineLevel="2">
      <c r="A431" s="5" t="s">
        <v>177</v>
      </c>
      <c r="B431" s="19" t="s">
        <v>205</v>
      </c>
      <c r="C431" s="6" t="s">
        <v>492</v>
      </c>
      <c r="D431" s="5" t="s">
        <v>325</v>
      </c>
      <c r="E431" s="5" t="s">
        <v>36</v>
      </c>
      <c r="F431" s="5" t="s">
        <v>36</v>
      </c>
      <c r="G431" s="52"/>
      <c r="H431" s="53"/>
      <c r="I431" s="52"/>
      <c r="J431" s="52"/>
      <c r="K431" s="15"/>
      <c r="L431" s="5"/>
      <c r="M431" s="52"/>
      <c r="N431" s="15">
        <f>O431/$O$2</f>
        <v>8.25</v>
      </c>
      <c r="O431" s="52">
        <v>594</v>
      </c>
      <c r="P431" s="53"/>
      <c r="Q431" s="52"/>
      <c r="R431" s="52"/>
      <c r="S431" s="52"/>
      <c r="T431" s="16">
        <f t="shared" si="16"/>
        <v>594</v>
      </c>
    </row>
    <row r="432" spans="1:20" ht="15" hidden="1" outlineLevel="2">
      <c r="A432" s="12" t="s">
        <v>177</v>
      </c>
      <c r="B432" s="19" t="s">
        <v>205</v>
      </c>
      <c r="C432" s="12" t="s">
        <v>492</v>
      </c>
      <c r="D432" s="12" t="s">
        <v>325</v>
      </c>
      <c r="E432" s="12" t="s">
        <v>111</v>
      </c>
      <c r="F432" s="12" t="s">
        <v>111</v>
      </c>
      <c r="G432" s="54"/>
      <c r="H432" s="55"/>
      <c r="I432" s="54"/>
      <c r="J432" s="54"/>
      <c r="K432" s="14">
        <v>4</v>
      </c>
      <c r="L432" s="13">
        <v>0.1</v>
      </c>
      <c r="M432" s="54">
        <f>K432*L432*$M$2</f>
        <v>1254</v>
      </c>
      <c r="N432" s="56"/>
      <c r="O432" s="54"/>
      <c r="P432" s="55"/>
      <c r="Q432" s="54"/>
      <c r="R432" s="54"/>
      <c r="S432" s="54"/>
      <c r="T432" s="16">
        <f t="shared" si="16"/>
        <v>1254</v>
      </c>
    </row>
    <row r="433" spans="1:20" ht="15" hidden="1" outlineLevel="2">
      <c r="A433" s="5" t="s">
        <v>177</v>
      </c>
      <c r="B433" s="19" t="s">
        <v>205</v>
      </c>
      <c r="C433" s="6" t="s">
        <v>206</v>
      </c>
      <c r="D433" s="5" t="s">
        <v>325</v>
      </c>
      <c r="E433" s="5" t="s">
        <v>107</v>
      </c>
      <c r="F433" s="7">
        <v>15</v>
      </c>
      <c r="G433" s="8">
        <v>1013.120039</v>
      </c>
      <c r="H433" s="9">
        <v>2916</v>
      </c>
      <c r="I433" s="8">
        <f>H433*$H$1</f>
        <v>291.6</v>
      </c>
      <c r="J433" s="8"/>
      <c r="K433" s="15"/>
      <c r="L433" s="5"/>
      <c r="M433" s="8"/>
      <c r="N433" s="5"/>
      <c r="O433" s="8"/>
      <c r="P433" s="9"/>
      <c r="Q433" s="8"/>
      <c r="R433" s="8"/>
      <c r="S433" s="8"/>
      <c r="T433" s="16">
        <f t="shared" si="16"/>
        <v>1304.720039</v>
      </c>
    </row>
    <row r="434" spans="1:20" ht="15" hidden="1" outlineLevel="2">
      <c r="A434" s="5" t="s">
        <v>177</v>
      </c>
      <c r="B434" s="19" t="s">
        <v>205</v>
      </c>
      <c r="C434" s="6" t="s">
        <v>206</v>
      </c>
      <c r="D434" s="5" t="s">
        <v>325</v>
      </c>
      <c r="E434" s="5" t="s">
        <v>107</v>
      </c>
      <c r="F434" s="7" t="s">
        <v>137</v>
      </c>
      <c r="G434" s="8">
        <v>110.77337500000002</v>
      </c>
      <c r="H434" s="9">
        <v>26</v>
      </c>
      <c r="I434" s="8">
        <f>H434*$H$3</f>
        <v>1.56</v>
      </c>
      <c r="J434" s="8"/>
      <c r="K434" s="15"/>
      <c r="L434" s="5"/>
      <c r="M434" s="8"/>
      <c r="N434" s="5"/>
      <c r="O434" s="8"/>
      <c r="P434" s="9"/>
      <c r="Q434" s="8"/>
      <c r="R434" s="8"/>
      <c r="S434" s="8"/>
      <c r="T434" s="16">
        <f t="shared" si="16"/>
        <v>112.33337500000002</v>
      </c>
    </row>
    <row r="435" spans="1:20" ht="15" hidden="1" outlineLevel="2">
      <c r="A435" s="5" t="s">
        <v>177</v>
      </c>
      <c r="B435" s="19" t="s">
        <v>205</v>
      </c>
      <c r="C435" s="6" t="s">
        <v>206</v>
      </c>
      <c r="D435" s="5" t="s">
        <v>325</v>
      </c>
      <c r="E435" s="5" t="s">
        <v>107</v>
      </c>
      <c r="F435" s="7" t="s">
        <v>138</v>
      </c>
      <c r="G435" s="8">
        <v>113.690346</v>
      </c>
      <c r="H435" s="9">
        <v>70</v>
      </c>
      <c r="I435" s="8">
        <f>H435*$H$3</f>
        <v>4.2</v>
      </c>
      <c r="J435" s="8"/>
      <c r="K435" s="15"/>
      <c r="L435" s="5"/>
      <c r="M435" s="8"/>
      <c r="N435" s="5"/>
      <c r="O435" s="8"/>
      <c r="P435" s="9"/>
      <c r="Q435" s="8"/>
      <c r="R435" s="8"/>
      <c r="S435" s="8"/>
      <c r="T435" s="16">
        <f t="shared" si="16"/>
        <v>117.89034600000001</v>
      </c>
    </row>
    <row r="436" spans="1:20" ht="15" hidden="1" outlineLevel="2">
      <c r="A436" s="5" t="s">
        <v>177</v>
      </c>
      <c r="B436" s="19" t="s">
        <v>205</v>
      </c>
      <c r="C436" s="6" t="s">
        <v>206</v>
      </c>
      <c r="D436" s="5" t="s">
        <v>325</v>
      </c>
      <c r="E436" s="5" t="s">
        <v>107</v>
      </c>
      <c r="F436" s="7" t="s">
        <v>139</v>
      </c>
      <c r="G436" s="8">
        <v>49.2681</v>
      </c>
      <c r="H436" s="9">
        <v>100</v>
      </c>
      <c r="I436" s="8">
        <f>H436*$H$3</f>
        <v>6</v>
      </c>
      <c r="J436" s="8"/>
      <c r="K436" s="15"/>
      <c r="L436" s="5"/>
      <c r="M436" s="8"/>
      <c r="N436" s="5"/>
      <c r="O436" s="8"/>
      <c r="P436" s="9"/>
      <c r="Q436" s="8"/>
      <c r="R436" s="8"/>
      <c r="S436" s="8"/>
      <c r="T436" s="16">
        <f t="shared" si="16"/>
        <v>55.2681</v>
      </c>
    </row>
    <row r="437" spans="1:20" ht="15" hidden="1" outlineLevel="2">
      <c r="A437" s="5" t="s">
        <v>177</v>
      </c>
      <c r="B437" s="19" t="s">
        <v>205</v>
      </c>
      <c r="C437" s="6" t="s">
        <v>206</v>
      </c>
      <c r="D437" s="5" t="s">
        <v>325</v>
      </c>
      <c r="E437" s="5" t="s">
        <v>107</v>
      </c>
      <c r="F437" s="7" t="s">
        <v>116</v>
      </c>
      <c r="G437" s="8">
        <v>58.31689359999996</v>
      </c>
      <c r="H437" s="9">
        <v>66</v>
      </c>
      <c r="I437" s="8">
        <f>H437*$H$2</f>
        <v>31.68</v>
      </c>
      <c r="J437" s="8"/>
      <c r="K437" s="15"/>
      <c r="L437" s="5"/>
      <c r="M437" s="8"/>
      <c r="N437" s="5"/>
      <c r="O437" s="8"/>
      <c r="P437" s="9"/>
      <c r="Q437" s="8"/>
      <c r="R437" s="8"/>
      <c r="S437" s="8"/>
      <c r="T437" s="16">
        <f t="shared" si="16"/>
        <v>89.99689359999996</v>
      </c>
    </row>
    <row r="438" spans="1:20" ht="15" hidden="1" outlineLevel="2">
      <c r="A438" s="5" t="s">
        <v>177</v>
      </c>
      <c r="B438" s="19" t="s">
        <v>205</v>
      </c>
      <c r="C438" s="6" t="s">
        <v>206</v>
      </c>
      <c r="D438" s="5" t="s">
        <v>325</v>
      </c>
      <c r="E438" s="5" t="s">
        <v>107</v>
      </c>
      <c r="F438" s="5" t="s">
        <v>110</v>
      </c>
      <c r="G438" s="52"/>
      <c r="H438" s="53"/>
      <c r="I438" s="52"/>
      <c r="J438" s="52">
        <v>180</v>
      </c>
      <c r="K438" s="15"/>
      <c r="L438" s="5"/>
      <c r="M438" s="52"/>
      <c r="N438" s="5"/>
      <c r="O438" s="52"/>
      <c r="P438" s="53"/>
      <c r="Q438" s="52"/>
      <c r="R438" s="52"/>
      <c r="S438" s="52"/>
      <c r="T438" s="16">
        <f t="shared" si="16"/>
        <v>180</v>
      </c>
    </row>
    <row r="439" spans="1:20" ht="15" hidden="1" outlineLevel="2">
      <c r="A439" s="5" t="s">
        <v>177</v>
      </c>
      <c r="B439" s="19" t="s">
        <v>205</v>
      </c>
      <c r="C439" s="6" t="s">
        <v>206</v>
      </c>
      <c r="D439" s="5" t="s">
        <v>325</v>
      </c>
      <c r="E439" s="5" t="s">
        <v>133</v>
      </c>
      <c r="F439" s="5" t="s">
        <v>133</v>
      </c>
      <c r="G439" s="52"/>
      <c r="H439" s="53"/>
      <c r="I439" s="52"/>
      <c r="J439" s="52"/>
      <c r="K439" s="15"/>
      <c r="L439" s="5"/>
      <c r="M439" s="52"/>
      <c r="N439" s="5"/>
      <c r="O439" s="52"/>
      <c r="P439" s="53"/>
      <c r="Q439" s="52"/>
      <c r="R439" s="52"/>
      <c r="S439" s="52">
        <v>12.67</v>
      </c>
      <c r="T439" s="16">
        <f t="shared" si="16"/>
        <v>12.67</v>
      </c>
    </row>
    <row r="440" spans="1:20" ht="15" hidden="1" outlineLevel="2">
      <c r="A440" s="5" t="s">
        <v>177</v>
      </c>
      <c r="B440" s="19" t="s">
        <v>205</v>
      </c>
      <c r="C440" s="6" t="s">
        <v>330</v>
      </c>
      <c r="D440" s="5" t="s">
        <v>329</v>
      </c>
      <c r="E440" s="5" t="s">
        <v>107</v>
      </c>
      <c r="F440" s="5" t="s">
        <v>110</v>
      </c>
      <c r="G440" s="52"/>
      <c r="H440" s="53"/>
      <c r="I440" s="52"/>
      <c r="J440" s="52">
        <v>15</v>
      </c>
      <c r="K440" s="15"/>
      <c r="L440" s="5"/>
      <c r="M440" s="52"/>
      <c r="N440" s="5"/>
      <c r="O440" s="52"/>
      <c r="P440" s="53"/>
      <c r="Q440" s="52"/>
      <c r="R440" s="52"/>
      <c r="S440" s="52"/>
      <c r="T440" s="16">
        <f t="shared" si="16"/>
        <v>15</v>
      </c>
    </row>
    <row r="441" spans="1:20" ht="15" hidden="1" outlineLevel="2">
      <c r="A441" s="12" t="s">
        <v>177</v>
      </c>
      <c r="B441" s="20" t="s">
        <v>205</v>
      </c>
      <c r="C441" s="12" t="s">
        <v>493</v>
      </c>
      <c r="D441" s="12" t="s">
        <v>332</v>
      </c>
      <c r="E441" s="12" t="s">
        <v>111</v>
      </c>
      <c r="F441" s="12" t="s">
        <v>111</v>
      </c>
      <c r="G441" s="54"/>
      <c r="H441" s="55"/>
      <c r="I441" s="54"/>
      <c r="J441" s="54"/>
      <c r="K441" s="14">
        <v>4</v>
      </c>
      <c r="L441" s="13">
        <v>0.1</v>
      </c>
      <c r="M441" s="54">
        <f>K441*L441*$M$2</f>
        <v>1254</v>
      </c>
      <c r="N441" s="56"/>
      <c r="O441" s="54"/>
      <c r="P441" s="55"/>
      <c r="Q441" s="54"/>
      <c r="R441" s="54"/>
      <c r="S441" s="54"/>
      <c r="T441" s="16">
        <f t="shared" si="16"/>
        <v>1254</v>
      </c>
    </row>
    <row r="442" spans="1:20" ht="15" hidden="1" outlineLevel="2">
      <c r="A442" s="5" t="s">
        <v>177</v>
      </c>
      <c r="B442" s="19" t="s">
        <v>205</v>
      </c>
      <c r="C442" s="6" t="s">
        <v>208</v>
      </c>
      <c r="D442" s="5" t="s">
        <v>332</v>
      </c>
      <c r="E442" s="5" t="s">
        <v>107</v>
      </c>
      <c r="F442" s="7">
        <v>15</v>
      </c>
      <c r="G442" s="8">
        <v>74.3792970000001</v>
      </c>
      <c r="H442" s="9">
        <v>214</v>
      </c>
      <c r="I442" s="8">
        <f>H442*$H$1</f>
        <v>21.400000000000002</v>
      </c>
      <c r="J442" s="8"/>
      <c r="K442" s="15"/>
      <c r="L442" s="5"/>
      <c r="M442" s="8"/>
      <c r="N442" s="5"/>
      <c r="O442" s="8"/>
      <c r="P442" s="9"/>
      <c r="Q442" s="8"/>
      <c r="R442" s="8"/>
      <c r="S442" s="8"/>
      <c r="T442" s="16">
        <f t="shared" si="16"/>
        <v>95.7792970000001</v>
      </c>
    </row>
    <row r="443" spans="1:20" ht="15" hidden="1" outlineLevel="2">
      <c r="A443" s="5" t="s">
        <v>177</v>
      </c>
      <c r="B443" s="19" t="s">
        <v>205</v>
      </c>
      <c r="C443" s="6" t="s">
        <v>208</v>
      </c>
      <c r="D443" s="5" t="s">
        <v>332</v>
      </c>
      <c r="E443" s="5" t="s">
        <v>107</v>
      </c>
      <c r="F443" s="7" t="s">
        <v>137</v>
      </c>
      <c r="G443" s="8">
        <v>11.695607500000001</v>
      </c>
      <c r="H443" s="9">
        <v>3</v>
      </c>
      <c r="I443" s="8">
        <f>H443*$H$3</f>
        <v>0.18</v>
      </c>
      <c r="J443" s="8"/>
      <c r="K443" s="15"/>
      <c r="L443" s="5"/>
      <c r="M443" s="8"/>
      <c r="N443" s="5"/>
      <c r="O443" s="8"/>
      <c r="P443" s="9"/>
      <c r="Q443" s="8"/>
      <c r="R443" s="8"/>
      <c r="S443" s="8"/>
      <c r="T443" s="16">
        <f t="shared" si="16"/>
        <v>11.875607500000001</v>
      </c>
    </row>
    <row r="444" spans="1:20" ht="15" hidden="1" outlineLevel="2">
      <c r="A444" s="5" t="s">
        <v>177</v>
      </c>
      <c r="B444" s="19" t="s">
        <v>205</v>
      </c>
      <c r="C444" s="6" t="s">
        <v>208</v>
      </c>
      <c r="D444" s="5" t="s">
        <v>332</v>
      </c>
      <c r="E444" s="5" t="s">
        <v>107</v>
      </c>
      <c r="F444" s="7" t="s">
        <v>138</v>
      </c>
      <c r="G444" s="8">
        <v>37.91363700000001</v>
      </c>
      <c r="H444" s="9">
        <v>29</v>
      </c>
      <c r="I444" s="8">
        <f>H444*$H$3</f>
        <v>1.74</v>
      </c>
      <c r="J444" s="8"/>
      <c r="K444" s="15"/>
      <c r="L444" s="5"/>
      <c r="M444" s="8"/>
      <c r="N444" s="5"/>
      <c r="O444" s="8"/>
      <c r="P444" s="9"/>
      <c r="Q444" s="8"/>
      <c r="R444" s="8"/>
      <c r="S444" s="8"/>
      <c r="T444" s="16">
        <f t="shared" si="16"/>
        <v>39.65363700000001</v>
      </c>
    </row>
    <row r="445" spans="1:20" ht="15" hidden="1" outlineLevel="2">
      <c r="A445" s="5" t="s">
        <v>177</v>
      </c>
      <c r="B445" s="19" t="s">
        <v>205</v>
      </c>
      <c r="C445" s="6" t="s">
        <v>208</v>
      </c>
      <c r="D445" s="5" t="s">
        <v>332</v>
      </c>
      <c r="E445" s="5" t="s">
        <v>107</v>
      </c>
      <c r="F445" s="7" t="s">
        <v>139</v>
      </c>
      <c r="G445" s="8">
        <v>6.698999999999999</v>
      </c>
      <c r="H445" s="9">
        <v>13</v>
      </c>
      <c r="I445" s="8">
        <f>H445*$H$3</f>
        <v>0.78</v>
      </c>
      <c r="J445" s="8"/>
      <c r="K445" s="15"/>
      <c r="L445" s="5"/>
      <c r="M445" s="8"/>
      <c r="N445" s="5"/>
      <c r="O445" s="8"/>
      <c r="P445" s="9"/>
      <c r="Q445" s="8"/>
      <c r="R445" s="8"/>
      <c r="S445" s="8"/>
      <c r="T445" s="16">
        <f t="shared" si="16"/>
        <v>7.478999999999999</v>
      </c>
    </row>
    <row r="446" spans="1:20" ht="15" hidden="1" outlineLevel="2">
      <c r="A446" s="5" t="s">
        <v>177</v>
      </c>
      <c r="B446" s="19" t="s">
        <v>205</v>
      </c>
      <c r="C446" s="6" t="s">
        <v>208</v>
      </c>
      <c r="D446" s="5" t="s">
        <v>332</v>
      </c>
      <c r="E446" s="5" t="s">
        <v>107</v>
      </c>
      <c r="F446" s="7" t="s">
        <v>116</v>
      </c>
      <c r="G446" s="8">
        <v>38.4168232</v>
      </c>
      <c r="H446" s="9">
        <v>48</v>
      </c>
      <c r="I446" s="8">
        <f>H446*$H$2</f>
        <v>23.04</v>
      </c>
      <c r="J446" s="8"/>
      <c r="K446" s="15"/>
      <c r="L446" s="5"/>
      <c r="M446" s="8"/>
      <c r="N446" s="5"/>
      <c r="O446" s="8"/>
      <c r="P446" s="9"/>
      <c r="Q446" s="8"/>
      <c r="R446" s="8"/>
      <c r="S446" s="8"/>
      <c r="T446" s="16">
        <f t="shared" si="16"/>
        <v>61.4568232</v>
      </c>
    </row>
    <row r="447" spans="1:20" ht="15" hidden="1" outlineLevel="2">
      <c r="A447" s="5" t="s">
        <v>177</v>
      </c>
      <c r="B447" s="19" t="s">
        <v>205</v>
      </c>
      <c r="C447" s="6" t="s">
        <v>208</v>
      </c>
      <c r="D447" s="5" t="s">
        <v>332</v>
      </c>
      <c r="E447" s="5" t="s">
        <v>107</v>
      </c>
      <c r="F447" s="5" t="s">
        <v>110</v>
      </c>
      <c r="G447" s="52"/>
      <c r="H447" s="53"/>
      <c r="I447" s="52"/>
      <c r="J447" s="52">
        <v>180</v>
      </c>
      <c r="K447" s="15"/>
      <c r="L447" s="5"/>
      <c r="M447" s="52"/>
      <c r="N447" s="5"/>
      <c r="O447" s="52"/>
      <c r="P447" s="53"/>
      <c r="Q447" s="52"/>
      <c r="R447" s="52"/>
      <c r="S447" s="52"/>
      <c r="T447" s="16">
        <f t="shared" si="16"/>
        <v>180</v>
      </c>
    </row>
    <row r="448" spans="1:20" ht="15" hidden="1" outlineLevel="2">
      <c r="A448" s="5" t="s">
        <v>177</v>
      </c>
      <c r="B448" s="19" t="s">
        <v>205</v>
      </c>
      <c r="C448" s="6" t="s">
        <v>508</v>
      </c>
      <c r="D448" s="5" t="s">
        <v>353</v>
      </c>
      <c r="E448" s="5" t="s">
        <v>36</v>
      </c>
      <c r="F448" s="5" t="s">
        <v>36</v>
      </c>
      <c r="G448" s="52"/>
      <c r="H448" s="53"/>
      <c r="I448" s="52"/>
      <c r="J448" s="52"/>
      <c r="K448" s="15"/>
      <c r="L448" s="5"/>
      <c r="M448" s="52"/>
      <c r="N448" s="15">
        <f>O448/$O$2</f>
        <v>3</v>
      </c>
      <c r="O448" s="52">
        <v>216</v>
      </c>
      <c r="P448" s="53"/>
      <c r="Q448" s="52"/>
      <c r="R448" s="52"/>
      <c r="S448" s="52"/>
      <c r="T448" s="16">
        <f t="shared" si="16"/>
        <v>216</v>
      </c>
    </row>
    <row r="449" spans="1:20" ht="15" hidden="1" outlineLevel="2">
      <c r="A449" s="12" t="s">
        <v>177</v>
      </c>
      <c r="B449" s="20" t="s">
        <v>205</v>
      </c>
      <c r="C449" s="12" t="s">
        <v>508</v>
      </c>
      <c r="D449" s="12" t="s">
        <v>353</v>
      </c>
      <c r="E449" s="12" t="s">
        <v>111</v>
      </c>
      <c r="F449" s="12" t="s">
        <v>111</v>
      </c>
      <c r="G449" s="54"/>
      <c r="H449" s="55"/>
      <c r="I449" s="54"/>
      <c r="J449" s="54"/>
      <c r="K449" s="14">
        <v>4</v>
      </c>
      <c r="L449" s="13">
        <v>0.1</v>
      </c>
      <c r="M449" s="54">
        <f>K449*L449*$M$2</f>
        <v>1254</v>
      </c>
      <c r="N449" s="56"/>
      <c r="O449" s="54"/>
      <c r="P449" s="55"/>
      <c r="Q449" s="54"/>
      <c r="R449" s="54"/>
      <c r="S449" s="54"/>
      <c r="T449" s="16">
        <f t="shared" si="16"/>
        <v>1254</v>
      </c>
    </row>
    <row r="450" spans="1:20" ht="15" hidden="1" outlineLevel="2">
      <c r="A450" s="5" t="s">
        <v>177</v>
      </c>
      <c r="B450" s="19" t="s">
        <v>205</v>
      </c>
      <c r="C450" s="6" t="s">
        <v>218</v>
      </c>
      <c r="D450" s="5" t="s">
        <v>353</v>
      </c>
      <c r="E450" s="5" t="s">
        <v>107</v>
      </c>
      <c r="F450" s="7">
        <v>15</v>
      </c>
      <c r="G450" s="8">
        <v>7855.330812000013</v>
      </c>
      <c r="H450" s="9">
        <v>22730</v>
      </c>
      <c r="I450" s="8">
        <f>H450*$H$1</f>
        <v>2273</v>
      </c>
      <c r="J450" s="8"/>
      <c r="K450" s="15"/>
      <c r="L450" s="5"/>
      <c r="M450" s="8"/>
      <c r="N450" s="5"/>
      <c r="O450" s="8"/>
      <c r="P450" s="9"/>
      <c r="Q450" s="8"/>
      <c r="R450" s="8"/>
      <c r="S450" s="8"/>
      <c r="T450" s="16">
        <f t="shared" si="16"/>
        <v>10128.330812000013</v>
      </c>
    </row>
    <row r="451" spans="1:20" ht="15" hidden="1" outlineLevel="2">
      <c r="A451" s="5" t="s">
        <v>177</v>
      </c>
      <c r="B451" s="19" t="s">
        <v>205</v>
      </c>
      <c r="C451" s="6" t="s">
        <v>218</v>
      </c>
      <c r="D451" s="5" t="s">
        <v>353</v>
      </c>
      <c r="E451" s="5" t="s">
        <v>107</v>
      </c>
      <c r="F451" s="7" t="s">
        <v>137</v>
      </c>
      <c r="G451" s="8">
        <v>1.3808030000000002</v>
      </c>
      <c r="H451" s="9">
        <v>4</v>
      </c>
      <c r="I451" s="8">
        <f>H451*$H$3</f>
        <v>0.24</v>
      </c>
      <c r="J451" s="8"/>
      <c r="K451" s="15"/>
      <c r="L451" s="5"/>
      <c r="M451" s="8"/>
      <c r="N451" s="5"/>
      <c r="O451" s="8"/>
      <c r="P451" s="9"/>
      <c r="Q451" s="8"/>
      <c r="R451" s="8"/>
      <c r="S451" s="8"/>
      <c r="T451" s="16">
        <f t="shared" si="16"/>
        <v>1.6208030000000002</v>
      </c>
    </row>
    <row r="452" spans="1:20" ht="15" hidden="1" outlineLevel="2">
      <c r="A452" s="5" t="s">
        <v>177</v>
      </c>
      <c r="B452" s="19" t="s">
        <v>205</v>
      </c>
      <c r="C452" s="6" t="s">
        <v>218</v>
      </c>
      <c r="D452" s="5" t="s">
        <v>353</v>
      </c>
      <c r="E452" s="5" t="s">
        <v>107</v>
      </c>
      <c r="F452" s="7" t="s">
        <v>138</v>
      </c>
      <c r="G452" s="8">
        <v>5.319438</v>
      </c>
      <c r="H452" s="9">
        <v>3</v>
      </c>
      <c r="I452" s="8">
        <f>H452*$H$3</f>
        <v>0.18</v>
      </c>
      <c r="J452" s="8"/>
      <c r="K452" s="15"/>
      <c r="L452" s="5"/>
      <c r="M452" s="8"/>
      <c r="N452" s="5"/>
      <c r="O452" s="8"/>
      <c r="P452" s="9"/>
      <c r="Q452" s="8"/>
      <c r="R452" s="8"/>
      <c r="S452" s="8"/>
      <c r="T452" s="16">
        <f t="shared" si="16"/>
        <v>5.499438</v>
      </c>
    </row>
    <row r="453" spans="1:20" ht="15" hidden="1" outlineLevel="2">
      <c r="A453" s="5" t="s">
        <v>177</v>
      </c>
      <c r="B453" s="19" t="s">
        <v>205</v>
      </c>
      <c r="C453" s="6" t="s">
        <v>218</v>
      </c>
      <c r="D453" s="5" t="s">
        <v>353</v>
      </c>
      <c r="E453" s="5" t="s">
        <v>107</v>
      </c>
      <c r="F453" s="7" t="s">
        <v>139</v>
      </c>
      <c r="G453" s="8">
        <v>216.21529999999998</v>
      </c>
      <c r="H453" s="9">
        <v>634</v>
      </c>
      <c r="I453" s="8">
        <f>H453*$H$3</f>
        <v>38.04</v>
      </c>
      <c r="J453" s="8"/>
      <c r="K453" s="15"/>
      <c r="L453" s="5"/>
      <c r="M453" s="8"/>
      <c r="N453" s="5"/>
      <c r="O453" s="8"/>
      <c r="P453" s="9"/>
      <c r="Q453" s="8"/>
      <c r="R453" s="8"/>
      <c r="S453" s="8"/>
      <c r="T453" s="16">
        <f t="shared" si="16"/>
        <v>254.25529999999998</v>
      </c>
    </row>
    <row r="454" spans="1:20" ht="15" hidden="1" outlineLevel="2">
      <c r="A454" s="5" t="s">
        <v>177</v>
      </c>
      <c r="B454" s="19" t="s">
        <v>205</v>
      </c>
      <c r="C454" s="6" t="s">
        <v>218</v>
      </c>
      <c r="D454" s="5" t="s">
        <v>353</v>
      </c>
      <c r="E454" s="5" t="s">
        <v>107</v>
      </c>
      <c r="F454" s="7" t="s">
        <v>116</v>
      </c>
      <c r="G454" s="8">
        <v>3.0334472</v>
      </c>
      <c r="H454" s="9">
        <v>2</v>
      </c>
      <c r="I454" s="8">
        <f>H454*$H$2</f>
        <v>0.96</v>
      </c>
      <c r="J454" s="8"/>
      <c r="K454" s="15"/>
      <c r="L454" s="5"/>
      <c r="M454" s="8"/>
      <c r="N454" s="5"/>
      <c r="O454" s="8"/>
      <c r="P454" s="9"/>
      <c r="Q454" s="8"/>
      <c r="R454" s="8"/>
      <c r="S454" s="8"/>
      <c r="T454" s="16">
        <f t="shared" si="16"/>
        <v>3.9934472</v>
      </c>
    </row>
    <row r="455" spans="1:20" ht="15" hidden="1" outlineLevel="2">
      <c r="A455" s="5" t="s">
        <v>177</v>
      </c>
      <c r="B455" s="19" t="s">
        <v>205</v>
      </c>
      <c r="C455" s="6" t="s">
        <v>218</v>
      </c>
      <c r="D455" s="5" t="s">
        <v>353</v>
      </c>
      <c r="E455" s="5" t="s">
        <v>107</v>
      </c>
      <c r="F455" s="5" t="s">
        <v>110</v>
      </c>
      <c r="G455" s="52"/>
      <c r="H455" s="53"/>
      <c r="I455" s="52"/>
      <c r="J455" s="52">
        <v>180</v>
      </c>
      <c r="K455" s="15"/>
      <c r="L455" s="5"/>
      <c r="M455" s="52"/>
      <c r="N455" s="5"/>
      <c r="O455" s="52"/>
      <c r="P455" s="53"/>
      <c r="Q455" s="52"/>
      <c r="R455" s="52"/>
      <c r="S455" s="52"/>
      <c r="T455" s="16">
        <f t="shared" si="16"/>
        <v>180</v>
      </c>
    </row>
    <row r="456" spans="1:20" ht="15" hidden="1" outlineLevel="2">
      <c r="A456" s="5" t="s">
        <v>177</v>
      </c>
      <c r="B456" s="19" t="s">
        <v>205</v>
      </c>
      <c r="C456" s="6" t="s">
        <v>218</v>
      </c>
      <c r="D456" s="5" t="s">
        <v>353</v>
      </c>
      <c r="E456" s="5" t="s">
        <v>44</v>
      </c>
      <c r="F456" s="5" t="s">
        <v>44</v>
      </c>
      <c r="G456" s="52"/>
      <c r="H456" s="53"/>
      <c r="I456" s="52"/>
      <c r="J456" s="52"/>
      <c r="K456" s="15"/>
      <c r="L456" s="5"/>
      <c r="M456" s="52"/>
      <c r="N456" s="5"/>
      <c r="O456" s="52"/>
      <c r="P456" s="53">
        <f>R456/$R$2</f>
        <v>21078</v>
      </c>
      <c r="Q456" s="52">
        <v>1468.01</v>
      </c>
      <c r="R456" s="52">
        <v>210.78</v>
      </c>
      <c r="S456" s="52"/>
      <c r="T456" s="16">
        <f t="shared" si="16"/>
        <v>1678.79</v>
      </c>
    </row>
    <row r="457" spans="1:20" ht="15" hidden="1" outlineLevel="2">
      <c r="A457" s="5" t="s">
        <v>177</v>
      </c>
      <c r="B457" s="19" t="s">
        <v>215</v>
      </c>
      <c r="C457" s="6" t="s">
        <v>507</v>
      </c>
      <c r="D457" s="5" t="s">
        <v>349</v>
      </c>
      <c r="E457" s="5" t="s">
        <v>36</v>
      </c>
      <c r="F457" s="5" t="s">
        <v>36</v>
      </c>
      <c r="G457" s="52"/>
      <c r="H457" s="53"/>
      <c r="I457" s="52"/>
      <c r="J457" s="52"/>
      <c r="K457" s="15"/>
      <c r="L457" s="5"/>
      <c r="M457" s="52"/>
      <c r="N457" s="15">
        <f>O457/$O$2</f>
        <v>0.75</v>
      </c>
      <c r="O457" s="52">
        <v>54</v>
      </c>
      <c r="P457" s="53"/>
      <c r="Q457" s="52"/>
      <c r="R457" s="52"/>
      <c r="S457" s="52"/>
      <c r="T457" s="16">
        <f>G457+I457+J457+M457+O457+Q457+R457+S457</f>
        <v>54</v>
      </c>
    </row>
    <row r="458" spans="1:20" ht="15" hidden="1" outlineLevel="2">
      <c r="A458" s="12" t="s">
        <v>177</v>
      </c>
      <c r="B458" s="20" t="s">
        <v>215</v>
      </c>
      <c r="C458" s="12" t="s">
        <v>507</v>
      </c>
      <c r="D458" s="12" t="s">
        <v>349</v>
      </c>
      <c r="E458" s="12" t="s">
        <v>111</v>
      </c>
      <c r="F458" s="12" t="s">
        <v>111</v>
      </c>
      <c r="G458" s="54"/>
      <c r="H458" s="55"/>
      <c r="I458" s="54"/>
      <c r="J458" s="54"/>
      <c r="K458" s="14">
        <v>1</v>
      </c>
      <c r="L458" s="13">
        <v>1</v>
      </c>
      <c r="M458" s="54">
        <f>K458*L458*$M$2</f>
        <v>3135</v>
      </c>
      <c r="N458" s="56"/>
      <c r="O458" s="54"/>
      <c r="P458" s="55"/>
      <c r="Q458" s="54"/>
      <c r="R458" s="54"/>
      <c r="S458" s="54"/>
      <c r="T458" s="16">
        <f>G458+I458+J458+M458+O458+Q458+R458+S458</f>
        <v>3135</v>
      </c>
    </row>
    <row r="459" spans="1:20" ht="15" hidden="1" outlineLevel="2">
      <c r="A459" s="5" t="s">
        <v>177</v>
      </c>
      <c r="B459" s="19" t="s">
        <v>215</v>
      </c>
      <c r="C459" s="6" t="s">
        <v>217</v>
      </c>
      <c r="D459" s="5" t="s">
        <v>349</v>
      </c>
      <c r="E459" s="5" t="s">
        <v>107</v>
      </c>
      <c r="F459" s="7">
        <v>15</v>
      </c>
      <c r="G459" s="8">
        <v>691.8957689999992</v>
      </c>
      <c r="H459" s="9">
        <v>1908</v>
      </c>
      <c r="I459" s="8">
        <f>H459*$H$1</f>
        <v>190.8</v>
      </c>
      <c r="J459" s="8"/>
      <c r="K459" s="15"/>
      <c r="L459" s="5"/>
      <c r="M459" s="8"/>
      <c r="N459" s="5"/>
      <c r="O459" s="8"/>
      <c r="P459" s="9"/>
      <c r="Q459" s="8"/>
      <c r="R459" s="8"/>
      <c r="S459" s="8"/>
      <c r="T459" s="16">
        <f>G459+I459+J459+M459+O459+Q459+R459+S459</f>
        <v>882.6957689999992</v>
      </c>
    </row>
    <row r="460" spans="1:20" ht="15" hidden="1" outlineLevel="2">
      <c r="A460" s="5" t="s">
        <v>177</v>
      </c>
      <c r="B460" s="19" t="s">
        <v>215</v>
      </c>
      <c r="C460" s="6" t="s">
        <v>217</v>
      </c>
      <c r="D460" s="5" t="s">
        <v>349</v>
      </c>
      <c r="E460" s="5" t="s">
        <v>107</v>
      </c>
      <c r="F460" s="7" t="s">
        <v>137</v>
      </c>
      <c r="G460" s="8">
        <v>34.293376</v>
      </c>
      <c r="H460" s="9">
        <v>10</v>
      </c>
      <c r="I460" s="8">
        <f>H460*$H$3</f>
        <v>0.6</v>
      </c>
      <c r="J460" s="8"/>
      <c r="K460" s="15"/>
      <c r="L460" s="5"/>
      <c r="M460" s="8"/>
      <c r="N460" s="5"/>
      <c r="O460" s="8"/>
      <c r="P460" s="9"/>
      <c r="Q460" s="8"/>
      <c r="R460" s="8"/>
      <c r="S460" s="8"/>
      <c r="T460" s="16">
        <f>G460+I460+J460+M460+O460+Q460+R460+S460</f>
        <v>34.893376</v>
      </c>
    </row>
    <row r="461" spans="1:20" ht="15" hidden="1" outlineLevel="2">
      <c r="A461" s="5" t="s">
        <v>177</v>
      </c>
      <c r="B461" s="19" t="s">
        <v>215</v>
      </c>
      <c r="C461" s="6" t="s">
        <v>217</v>
      </c>
      <c r="D461" s="5" t="s">
        <v>349</v>
      </c>
      <c r="E461" s="5" t="s">
        <v>107</v>
      </c>
      <c r="F461" s="7" t="s">
        <v>138</v>
      </c>
      <c r="G461" s="8">
        <v>57.05754600000001</v>
      </c>
      <c r="H461" s="9">
        <v>40</v>
      </c>
      <c r="I461" s="8">
        <f>H461*$H$3</f>
        <v>2.4</v>
      </c>
      <c r="J461" s="8"/>
      <c r="K461" s="15"/>
      <c r="L461" s="5"/>
      <c r="M461" s="8"/>
      <c r="N461" s="5"/>
      <c r="O461" s="8"/>
      <c r="P461" s="9"/>
      <c r="Q461" s="8"/>
      <c r="R461" s="8"/>
      <c r="S461" s="8"/>
      <c r="T461" s="16">
        <f>G461+I461+J461+M461+O461+Q461+R461+S461</f>
        <v>59.45754600000001</v>
      </c>
    </row>
    <row r="462" spans="1:20" ht="15" hidden="1" outlineLevel="2">
      <c r="A462" s="5" t="s">
        <v>177</v>
      </c>
      <c r="B462" s="19" t="s">
        <v>215</v>
      </c>
      <c r="C462" s="6" t="s">
        <v>217</v>
      </c>
      <c r="D462" s="5" t="s">
        <v>349</v>
      </c>
      <c r="E462" s="5" t="s">
        <v>107</v>
      </c>
      <c r="F462" s="7" t="s">
        <v>139</v>
      </c>
      <c r="G462" s="8">
        <v>121.47012499999998</v>
      </c>
      <c r="H462" s="9">
        <v>218</v>
      </c>
      <c r="I462" s="8">
        <f>H462*$H$3</f>
        <v>13.08</v>
      </c>
      <c r="J462" s="8"/>
      <c r="K462" s="15"/>
      <c r="L462" s="5"/>
      <c r="M462" s="8"/>
      <c r="N462" s="5"/>
      <c r="O462" s="8"/>
      <c r="P462" s="9"/>
      <c r="Q462" s="8"/>
      <c r="R462" s="8"/>
      <c r="S462" s="8"/>
      <c r="T462" s="16">
        <f>G462+I462+J462+M462+O462+Q462+R462+S462</f>
        <v>134.55012499999998</v>
      </c>
    </row>
    <row r="463" spans="1:20" ht="15" hidden="1" outlineLevel="2">
      <c r="A463" s="5" t="s">
        <v>177</v>
      </c>
      <c r="B463" s="19" t="s">
        <v>215</v>
      </c>
      <c r="C463" s="6" t="s">
        <v>217</v>
      </c>
      <c r="D463" s="5" t="s">
        <v>349</v>
      </c>
      <c r="E463" s="5" t="s">
        <v>107</v>
      </c>
      <c r="F463" s="7" t="s">
        <v>116</v>
      </c>
      <c r="G463" s="8">
        <v>1.826636</v>
      </c>
      <c r="H463" s="9">
        <v>3</v>
      </c>
      <c r="I463" s="8">
        <f>H463*$H$2</f>
        <v>1.44</v>
      </c>
      <c r="J463" s="8"/>
      <c r="K463" s="15"/>
      <c r="L463" s="5"/>
      <c r="M463" s="8"/>
      <c r="N463" s="5"/>
      <c r="O463" s="8"/>
      <c r="P463" s="9"/>
      <c r="Q463" s="8"/>
      <c r="R463" s="8"/>
      <c r="S463" s="8"/>
      <c r="T463" s="16">
        <f>G463+I463+J463+M463+O463+Q463+R463+S463</f>
        <v>3.266636</v>
      </c>
    </row>
    <row r="464" spans="1:20" ht="15" hidden="1" outlineLevel="2">
      <c r="A464" s="5" t="s">
        <v>177</v>
      </c>
      <c r="B464" s="19" t="s">
        <v>215</v>
      </c>
      <c r="C464" s="6" t="s">
        <v>217</v>
      </c>
      <c r="D464" s="5" t="s">
        <v>349</v>
      </c>
      <c r="E464" s="5" t="s">
        <v>107</v>
      </c>
      <c r="F464" s="5" t="s">
        <v>110</v>
      </c>
      <c r="G464" s="52"/>
      <c r="H464" s="53"/>
      <c r="I464" s="52"/>
      <c r="J464" s="52">
        <v>180</v>
      </c>
      <c r="K464" s="15"/>
      <c r="L464" s="5"/>
      <c r="M464" s="52"/>
      <c r="N464" s="5"/>
      <c r="O464" s="52"/>
      <c r="P464" s="53"/>
      <c r="Q464" s="52"/>
      <c r="R464" s="52"/>
      <c r="S464" s="52"/>
      <c r="T464" s="16">
        <f>G464+I464+J464+M464+O464+Q464+R464+S464</f>
        <v>180</v>
      </c>
    </row>
    <row r="465" spans="1:20" s="72" customFormat="1" ht="15.75" outlineLevel="1" collapsed="1">
      <c r="A465" s="70" t="s">
        <v>763</v>
      </c>
      <c r="B465" s="70"/>
      <c r="C465" s="73"/>
      <c r="D465" s="69"/>
      <c r="E465" s="69"/>
      <c r="F465" s="69"/>
      <c r="G465" s="74">
        <f aca="true" t="shared" si="17" ref="G465:T465">SUBTOTAL(9,G297:G464)</f>
        <v>39894.80524630004</v>
      </c>
      <c r="H465" s="75">
        <f t="shared" si="17"/>
        <v>106730</v>
      </c>
      <c r="I465" s="74">
        <f t="shared" si="17"/>
        <v>10573.480000000001</v>
      </c>
      <c r="J465" s="74">
        <f t="shared" si="17"/>
        <v>3405</v>
      </c>
      <c r="K465" s="71">
        <f t="shared" si="17"/>
        <v>60</v>
      </c>
      <c r="L465" s="69">
        <f t="shared" si="17"/>
        <v>10.642899999999997</v>
      </c>
      <c r="M465" s="74">
        <f t="shared" si="17"/>
        <v>63595.983</v>
      </c>
      <c r="N465" s="69">
        <f t="shared" si="17"/>
        <v>39.5</v>
      </c>
      <c r="O465" s="74">
        <f t="shared" si="17"/>
        <v>2844</v>
      </c>
      <c r="P465" s="75">
        <f t="shared" si="17"/>
        <v>82734</v>
      </c>
      <c r="Q465" s="74">
        <f t="shared" si="17"/>
        <v>6945.02</v>
      </c>
      <c r="R465" s="74">
        <f t="shared" si="17"/>
        <v>827.3399999999999</v>
      </c>
      <c r="S465" s="74">
        <f t="shared" si="17"/>
        <v>121.52000000000001</v>
      </c>
      <c r="T465" s="16">
        <f t="shared" si="17"/>
        <v>128207.1482463</v>
      </c>
    </row>
    <row r="466" spans="1:20" ht="15" hidden="1" outlineLevel="2">
      <c r="A466" s="5" t="s">
        <v>229</v>
      </c>
      <c r="B466" s="19" t="s">
        <v>47</v>
      </c>
      <c r="C466" s="6">
        <v>701000</v>
      </c>
      <c r="D466" s="5" t="s">
        <v>48</v>
      </c>
      <c r="E466" s="5" t="s">
        <v>133</v>
      </c>
      <c r="F466" s="5" t="s">
        <v>133</v>
      </c>
      <c r="G466" s="52"/>
      <c r="H466" s="53"/>
      <c r="I466" s="52"/>
      <c r="J466" s="52"/>
      <c r="K466" s="15"/>
      <c r="L466" s="5"/>
      <c r="M466" s="52"/>
      <c r="N466" s="5"/>
      <c r="O466" s="52"/>
      <c r="P466" s="53"/>
      <c r="Q466" s="52"/>
      <c r="R466" s="52"/>
      <c r="S466" s="52">
        <v>8.63</v>
      </c>
      <c r="T466" s="16">
        <f aca="true" t="shared" si="18" ref="T466:T497">G466+I466+J466+M466+O466+Q466+R466+S466</f>
        <v>8.63</v>
      </c>
    </row>
    <row r="467" spans="1:20" ht="15" hidden="1" outlineLevel="2">
      <c r="A467" s="5" t="s">
        <v>229</v>
      </c>
      <c r="B467" s="19" t="s">
        <v>251</v>
      </c>
      <c r="C467" s="6">
        <v>702000</v>
      </c>
      <c r="D467" s="5" t="s">
        <v>440</v>
      </c>
      <c r="E467" s="5" t="s">
        <v>107</v>
      </c>
      <c r="F467" s="7">
        <v>15</v>
      </c>
      <c r="G467" s="8">
        <v>13.824842</v>
      </c>
      <c r="H467" s="9">
        <v>40</v>
      </c>
      <c r="I467" s="8">
        <f>H467*$H$1</f>
        <v>4</v>
      </c>
      <c r="J467" s="8"/>
      <c r="K467" s="15"/>
      <c r="L467" s="5"/>
      <c r="M467" s="8"/>
      <c r="N467" s="5"/>
      <c r="O467" s="8"/>
      <c r="P467" s="9"/>
      <c r="Q467" s="8"/>
      <c r="R467" s="8"/>
      <c r="S467" s="8"/>
      <c r="T467" s="16">
        <f t="shared" si="18"/>
        <v>17.824842</v>
      </c>
    </row>
    <row r="468" spans="1:20" ht="15" hidden="1" outlineLevel="2">
      <c r="A468" s="5" t="s">
        <v>229</v>
      </c>
      <c r="B468" s="19" t="s">
        <v>251</v>
      </c>
      <c r="C468" s="6">
        <v>702000</v>
      </c>
      <c r="D468" s="5" t="s">
        <v>440</v>
      </c>
      <c r="E468" s="5" t="s">
        <v>107</v>
      </c>
      <c r="F468" s="7" t="s">
        <v>137</v>
      </c>
      <c r="G468" s="8">
        <v>34.283071500000005</v>
      </c>
      <c r="H468" s="9">
        <v>8</v>
      </c>
      <c r="I468" s="8">
        <f>H468*$H$3</f>
        <v>0.48</v>
      </c>
      <c r="J468" s="8"/>
      <c r="K468" s="15"/>
      <c r="L468" s="5"/>
      <c r="M468" s="8"/>
      <c r="N468" s="5"/>
      <c r="O468" s="8"/>
      <c r="P468" s="9"/>
      <c r="Q468" s="8"/>
      <c r="R468" s="8"/>
      <c r="S468" s="8"/>
      <c r="T468" s="16">
        <f t="shared" si="18"/>
        <v>34.7630715</v>
      </c>
    </row>
    <row r="469" spans="1:20" ht="15" hidden="1" outlineLevel="2">
      <c r="A469" s="5" t="s">
        <v>229</v>
      </c>
      <c r="B469" s="19" t="s">
        <v>251</v>
      </c>
      <c r="C469" s="6">
        <v>702000</v>
      </c>
      <c r="D469" s="5" t="s">
        <v>440</v>
      </c>
      <c r="E469" s="5" t="s">
        <v>107</v>
      </c>
      <c r="F469" s="7" t="s">
        <v>138</v>
      </c>
      <c r="G469" s="8">
        <v>62.407323000000005</v>
      </c>
      <c r="H469" s="9">
        <v>14</v>
      </c>
      <c r="I469" s="8">
        <f>H469*$H$3</f>
        <v>0.84</v>
      </c>
      <c r="J469" s="8"/>
      <c r="K469" s="15"/>
      <c r="L469" s="5"/>
      <c r="M469" s="8"/>
      <c r="N469" s="5"/>
      <c r="O469" s="8"/>
      <c r="P469" s="9"/>
      <c r="Q469" s="8"/>
      <c r="R469" s="8"/>
      <c r="S469" s="8"/>
      <c r="T469" s="16">
        <f t="shared" si="18"/>
        <v>63.24732300000001</v>
      </c>
    </row>
    <row r="470" spans="1:20" ht="15" hidden="1" outlineLevel="2">
      <c r="A470" s="5" t="s">
        <v>229</v>
      </c>
      <c r="B470" s="19" t="s">
        <v>251</v>
      </c>
      <c r="C470" s="6">
        <v>702000</v>
      </c>
      <c r="D470" s="5" t="s">
        <v>440</v>
      </c>
      <c r="E470" s="5" t="s">
        <v>107</v>
      </c>
      <c r="F470" s="7" t="s">
        <v>139</v>
      </c>
      <c r="G470" s="8">
        <v>46.33474999999999</v>
      </c>
      <c r="H470" s="9">
        <v>9</v>
      </c>
      <c r="I470" s="8">
        <f>H470*$H$3</f>
        <v>0.54</v>
      </c>
      <c r="J470" s="8"/>
      <c r="K470" s="15"/>
      <c r="L470" s="5"/>
      <c r="M470" s="8"/>
      <c r="N470" s="5"/>
      <c r="O470" s="8"/>
      <c r="P470" s="9"/>
      <c r="Q470" s="8"/>
      <c r="R470" s="8"/>
      <c r="S470" s="8"/>
      <c r="T470" s="16">
        <f t="shared" si="18"/>
        <v>46.87474999999999</v>
      </c>
    </row>
    <row r="471" spans="1:20" ht="15" hidden="1" outlineLevel="2">
      <c r="A471" s="5" t="s">
        <v>229</v>
      </c>
      <c r="B471" s="19" t="s">
        <v>251</v>
      </c>
      <c r="C471" s="6">
        <v>702000</v>
      </c>
      <c r="D471" s="5" t="s">
        <v>440</v>
      </c>
      <c r="E471" s="5" t="s">
        <v>107</v>
      </c>
      <c r="F471" s="7" t="s">
        <v>116</v>
      </c>
      <c r="G471" s="8">
        <v>12.16047</v>
      </c>
      <c r="H471" s="9">
        <v>20</v>
      </c>
      <c r="I471" s="8">
        <f>H471*$H$2</f>
        <v>9.6</v>
      </c>
      <c r="J471" s="8"/>
      <c r="K471" s="15"/>
      <c r="L471" s="5"/>
      <c r="M471" s="8"/>
      <c r="N471" s="5"/>
      <c r="O471" s="8"/>
      <c r="P471" s="9"/>
      <c r="Q471" s="8"/>
      <c r="R471" s="8"/>
      <c r="S471" s="8"/>
      <c r="T471" s="16">
        <f t="shared" si="18"/>
        <v>21.760469999999998</v>
      </c>
    </row>
    <row r="472" spans="1:20" ht="15" hidden="1" outlineLevel="2">
      <c r="A472" s="5" t="s">
        <v>229</v>
      </c>
      <c r="B472" s="19" t="s">
        <v>251</v>
      </c>
      <c r="C472" s="6">
        <v>702000</v>
      </c>
      <c r="D472" s="5" t="s">
        <v>440</v>
      </c>
      <c r="E472" s="5" t="s">
        <v>107</v>
      </c>
      <c r="F472" s="5" t="s">
        <v>110</v>
      </c>
      <c r="G472" s="52"/>
      <c r="H472" s="53"/>
      <c r="I472" s="52"/>
      <c r="J472" s="52">
        <v>180</v>
      </c>
      <c r="K472" s="15"/>
      <c r="L472" s="5"/>
      <c r="M472" s="52"/>
      <c r="N472" s="5"/>
      <c r="O472" s="52"/>
      <c r="P472" s="53"/>
      <c r="Q472" s="52"/>
      <c r="R472" s="52"/>
      <c r="S472" s="52"/>
      <c r="T472" s="16">
        <f t="shared" si="18"/>
        <v>180</v>
      </c>
    </row>
    <row r="473" spans="1:20" ht="15" hidden="1" outlineLevel="2">
      <c r="A473" s="12" t="s">
        <v>229</v>
      </c>
      <c r="B473" s="20" t="s">
        <v>251</v>
      </c>
      <c r="C473" s="12">
        <v>702000</v>
      </c>
      <c r="D473" s="12" t="s">
        <v>440</v>
      </c>
      <c r="E473" s="12" t="s">
        <v>111</v>
      </c>
      <c r="F473" s="12" t="s">
        <v>111</v>
      </c>
      <c r="G473" s="54"/>
      <c r="H473" s="55"/>
      <c r="I473" s="54"/>
      <c r="J473" s="54"/>
      <c r="K473" s="14">
        <v>1</v>
      </c>
      <c r="L473" s="13">
        <v>1</v>
      </c>
      <c r="M473" s="54">
        <f>K473*L473*$M$2</f>
        <v>3135</v>
      </c>
      <c r="N473" s="56"/>
      <c r="O473" s="54"/>
      <c r="P473" s="55"/>
      <c r="Q473" s="54"/>
      <c r="R473" s="54"/>
      <c r="S473" s="54"/>
      <c r="T473" s="16">
        <f t="shared" si="18"/>
        <v>3135</v>
      </c>
    </row>
    <row r="474" spans="1:20" ht="15" hidden="1" outlineLevel="2">
      <c r="A474" s="12" t="s">
        <v>229</v>
      </c>
      <c r="B474" s="20" t="s">
        <v>230</v>
      </c>
      <c r="C474" s="12">
        <v>704001</v>
      </c>
      <c r="D474" s="12" t="s">
        <v>21</v>
      </c>
      <c r="E474" s="12" t="s">
        <v>111</v>
      </c>
      <c r="F474" s="12" t="s">
        <v>111</v>
      </c>
      <c r="G474" s="54"/>
      <c r="H474" s="55"/>
      <c r="I474" s="54"/>
      <c r="J474" s="54"/>
      <c r="K474" s="14">
        <v>2</v>
      </c>
      <c r="L474" s="13">
        <v>0.1429</v>
      </c>
      <c r="M474" s="54">
        <f>K474*L474*$M$2</f>
        <v>895.983</v>
      </c>
      <c r="N474" s="56"/>
      <c r="O474" s="54"/>
      <c r="P474" s="55"/>
      <c r="Q474" s="54"/>
      <c r="R474" s="54"/>
      <c r="S474" s="54"/>
      <c r="T474" s="16">
        <f t="shared" si="18"/>
        <v>895.983</v>
      </c>
    </row>
    <row r="475" spans="1:20" ht="15" hidden="1" outlineLevel="2">
      <c r="A475" s="5" t="s">
        <v>229</v>
      </c>
      <c r="B475" s="19" t="s">
        <v>230</v>
      </c>
      <c r="C475" s="6">
        <v>704001</v>
      </c>
      <c r="D475" s="5" t="s">
        <v>432</v>
      </c>
      <c r="E475" s="5" t="s">
        <v>107</v>
      </c>
      <c r="F475" s="7">
        <v>15</v>
      </c>
      <c r="G475" s="8">
        <v>695.061174</v>
      </c>
      <c r="H475" s="9">
        <v>2003</v>
      </c>
      <c r="I475" s="8">
        <f>H475*$H$1</f>
        <v>200.3</v>
      </c>
      <c r="J475" s="8"/>
      <c r="K475" s="15"/>
      <c r="L475" s="5"/>
      <c r="M475" s="8"/>
      <c r="N475" s="5"/>
      <c r="O475" s="8"/>
      <c r="P475" s="9"/>
      <c r="Q475" s="8"/>
      <c r="R475" s="8"/>
      <c r="S475" s="8"/>
      <c r="T475" s="16">
        <f t="shared" si="18"/>
        <v>895.3611740000001</v>
      </c>
    </row>
    <row r="476" spans="1:20" ht="15" hidden="1" outlineLevel="2">
      <c r="A476" s="5" t="s">
        <v>229</v>
      </c>
      <c r="B476" s="19" t="s">
        <v>230</v>
      </c>
      <c r="C476" s="6">
        <v>704001</v>
      </c>
      <c r="D476" s="5" t="s">
        <v>432</v>
      </c>
      <c r="E476" s="5" t="s">
        <v>107</v>
      </c>
      <c r="F476" s="7" t="s">
        <v>137</v>
      </c>
      <c r="G476" s="8">
        <v>103.48809350000002</v>
      </c>
      <c r="H476" s="9">
        <v>20</v>
      </c>
      <c r="I476" s="8">
        <f>H476*$H$3</f>
        <v>1.2</v>
      </c>
      <c r="J476" s="8"/>
      <c r="K476" s="15"/>
      <c r="L476" s="5"/>
      <c r="M476" s="8"/>
      <c r="N476" s="5"/>
      <c r="O476" s="8"/>
      <c r="P476" s="9"/>
      <c r="Q476" s="8"/>
      <c r="R476" s="8"/>
      <c r="S476" s="8"/>
      <c r="T476" s="16">
        <f t="shared" si="18"/>
        <v>104.68809350000002</v>
      </c>
    </row>
    <row r="477" spans="1:20" ht="15" hidden="1" outlineLevel="2">
      <c r="A477" s="5" t="s">
        <v>229</v>
      </c>
      <c r="B477" s="19" t="s">
        <v>230</v>
      </c>
      <c r="C477" s="6">
        <v>704001</v>
      </c>
      <c r="D477" s="5" t="s">
        <v>432</v>
      </c>
      <c r="E477" s="5" t="s">
        <v>107</v>
      </c>
      <c r="F477" s="7" t="s">
        <v>138</v>
      </c>
      <c r="G477" s="8">
        <v>88.842705</v>
      </c>
      <c r="H477" s="9">
        <v>47</v>
      </c>
      <c r="I477" s="8">
        <f>H477*$H$3</f>
        <v>2.82</v>
      </c>
      <c r="J477" s="8"/>
      <c r="K477" s="15"/>
      <c r="L477" s="5"/>
      <c r="M477" s="8"/>
      <c r="N477" s="5"/>
      <c r="O477" s="8"/>
      <c r="P477" s="9"/>
      <c r="Q477" s="8"/>
      <c r="R477" s="8"/>
      <c r="S477" s="8"/>
      <c r="T477" s="16">
        <f t="shared" si="18"/>
        <v>91.66270499999999</v>
      </c>
    </row>
    <row r="478" spans="1:20" ht="15" hidden="1" outlineLevel="2">
      <c r="A478" s="5" t="s">
        <v>229</v>
      </c>
      <c r="B478" s="19" t="s">
        <v>230</v>
      </c>
      <c r="C478" s="6">
        <v>704001</v>
      </c>
      <c r="D478" s="5" t="s">
        <v>432</v>
      </c>
      <c r="E478" s="5" t="s">
        <v>107</v>
      </c>
      <c r="F478" s="7" t="s">
        <v>139</v>
      </c>
      <c r="G478" s="8">
        <v>48.95344999999999</v>
      </c>
      <c r="H478" s="9">
        <v>59</v>
      </c>
      <c r="I478" s="8">
        <f>H478*$H$3</f>
        <v>3.54</v>
      </c>
      <c r="J478" s="8"/>
      <c r="K478" s="15"/>
      <c r="L478" s="5"/>
      <c r="M478" s="8"/>
      <c r="N478" s="5"/>
      <c r="O478" s="8"/>
      <c r="P478" s="9"/>
      <c r="Q478" s="8"/>
      <c r="R478" s="8"/>
      <c r="S478" s="8"/>
      <c r="T478" s="16">
        <f t="shared" si="18"/>
        <v>52.49344999999999</v>
      </c>
    </row>
    <row r="479" spans="1:20" ht="15" hidden="1" outlineLevel="2">
      <c r="A479" s="5" t="s">
        <v>229</v>
      </c>
      <c r="B479" s="19" t="s">
        <v>230</v>
      </c>
      <c r="C479" s="6">
        <v>704001</v>
      </c>
      <c r="D479" s="5" t="s">
        <v>432</v>
      </c>
      <c r="E479" s="5" t="s">
        <v>107</v>
      </c>
      <c r="F479" s="7" t="s">
        <v>116</v>
      </c>
      <c r="G479" s="8">
        <v>3.3310452</v>
      </c>
      <c r="H479" s="9">
        <v>5</v>
      </c>
      <c r="I479" s="8">
        <f>H479*$H$2</f>
        <v>2.4</v>
      </c>
      <c r="J479" s="8"/>
      <c r="K479" s="15"/>
      <c r="L479" s="5"/>
      <c r="M479" s="8"/>
      <c r="N479" s="5"/>
      <c r="O479" s="8"/>
      <c r="P479" s="9"/>
      <c r="Q479" s="8"/>
      <c r="R479" s="8"/>
      <c r="S479" s="8"/>
      <c r="T479" s="16">
        <f t="shared" si="18"/>
        <v>5.7310452000000005</v>
      </c>
    </row>
    <row r="480" spans="1:20" ht="15" hidden="1" outlineLevel="2">
      <c r="A480" s="5" t="s">
        <v>229</v>
      </c>
      <c r="B480" s="19" t="s">
        <v>230</v>
      </c>
      <c r="C480" s="6">
        <v>704001</v>
      </c>
      <c r="D480" s="5" t="s">
        <v>432</v>
      </c>
      <c r="E480" s="5" t="s">
        <v>107</v>
      </c>
      <c r="F480" s="5" t="s">
        <v>110</v>
      </c>
      <c r="G480" s="52"/>
      <c r="H480" s="53"/>
      <c r="I480" s="52"/>
      <c r="J480" s="52">
        <v>180</v>
      </c>
      <c r="K480" s="15"/>
      <c r="L480" s="5"/>
      <c r="M480" s="52"/>
      <c r="N480" s="5"/>
      <c r="O480" s="52"/>
      <c r="P480" s="53"/>
      <c r="Q480" s="52"/>
      <c r="R480" s="52"/>
      <c r="S480" s="52"/>
      <c r="T480" s="16">
        <f t="shared" si="18"/>
        <v>180</v>
      </c>
    </row>
    <row r="481" spans="1:20" ht="15" hidden="1" outlineLevel="2">
      <c r="A481" s="12" t="s">
        <v>229</v>
      </c>
      <c r="B481" s="20" t="s">
        <v>230</v>
      </c>
      <c r="C481" s="12">
        <v>704001</v>
      </c>
      <c r="D481" s="12" t="s">
        <v>432</v>
      </c>
      <c r="E481" s="12" t="s">
        <v>111</v>
      </c>
      <c r="F481" s="12" t="s">
        <v>111</v>
      </c>
      <c r="G481" s="54"/>
      <c r="H481" s="55"/>
      <c r="I481" s="54"/>
      <c r="J481" s="54"/>
      <c r="K481" s="14">
        <v>2</v>
      </c>
      <c r="L481" s="13">
        <v>1</v>
      </c>
      <c r="M481" s="54">
        <f>K481*L481*$M$2</f>
        <v>6270</v>
      </c>
      <c r="N481" s="56"/>
      <c r="O481" s="54"/>
      <c r="P481" s="55"/>
      <c r="Q481" s="54"/>
      <c r="R481" s="54"/>
      <c r="S481" s="54"/>
      <c r="T481" s="16">
        <f t="shared" si="18"/>
        <v>6270</v>
      </c>
    </row>
    <row r="482" spans="1:20" ht="15" hidden="1" outlineLevel="2">
      <c r="A482" s="5" t="s">
        <v>229</v>
      </c>
      <c r="B482" s="19" t="s">
        <v>230</v>
      </c>
      <c r="C482" s="6">
        <v>704002</v>
      </c>
      <c r="D482" s="5" t="s">
        <v>391</v>
      </c>
      <c r="E482" s="5" t="s">
        <v>107</v>
      </c>
      <c r="F482" s="7" t="s">
        <v>116</v>
      </c>
      <c r="G482" s="8">
        <v>7.788858</v>
      </c>
      <c r="H482" s="9">
        <v>7</v>
      </c>
      <c r="I482" s="8">
        <f>H482*$H$2</f>
        <v>3.36</v>
      </c>
      <c r="J482" s="8"/>
      <c r="K482" s="15"/>
      <c r="L482" s="5"/>
      <c r="M482" s="8"/>
      <c r="N482" s="5"/>
      <c r="O482" s="8"/>
      <c r="P482" s="9"/>
      <c r="Q482" s="8"/>
      <c r="R482" s="8"/>
      <c r="S482" s="8"/>
      <c r="T482" s="16">
        <f t="shared" si="18"/>
        <v>11.148858</v>
      </c>
    </row>
    <row r="483" spans="1:20" ht="15" hidden="1" outlineLevel="2">
      <c r="A483" s="5" t="s">
        <v>229</v>
      </c>
      <c r="B483" s="19" t="s">
        <v>230</v>
      </c>
      <c r="C483" s="6">
        <v>704002</v>
      </c>
      <c r="D483" s="5" t="s">
        <v>391</v>
      </c>
      <c r="E483" s="5" t="s">
        <v>107</v>
      </c>
      <c r="F483" s="5" t="s">
        <v>110</v>
      </c>
      <c r="G483" s="52"/>
      <c r="H483" s="53"/>
      <c r="I483" s="52"/>
      <c r="J483" s="52">
        <v>15</v>
      </c>
      <c r="K483" s="15"/>
      <c r="L483" s="5"/>
      <c r="M483" s="52"/>
      <c r="N483" s="5"/>
      <c r="O483" s="52"/>
      <c r="P483" s="53"/>
      <c r="Q483" s="52"/>
      <c r="R483" s="52"/>
      <c r="S483" s="52"/>
      <c r="T483" s="16">
        <f t="shared" si="18"/>
        <v>15</v>
      </c>
    </row>
    <row r="484" spans="1:20" ht="15" hidden="1" outlineLevel="2">
      <c r="A484" s="12" t="s">
        <v>229</v>
      </c>
      <c r="B484" s="20" t="s">
        <v>230</v>
      </c>
      <c r="C484" s="12">
        <v>704002</v>
      </c>
      <c r="D484" s="12" t="s">
        <v>391</v>
      </c>
      <c r="E484" s="12" t="s">
        <v>111</v>
      </c>
      <c r="F484" s="12" t="s">
        <v>111</v>
      </c>
      <c r="G484" s="54"/>
      <c r="H484" s="55"/>
      <c r="I484" s="54"/>
      <c r="J484" s="54"/>
      <c r="K484" s="14">
        <v>2</v>
      </c>
      <c r="L484" s="13">
        <v>0.1429</v>
      </c>
      <c r="M484" s="54">
        <f>K484*L484*$M$2</f>
        <v>895.983</v>
      </c>
      <c r="N484" s="56"/>
      <c r="O484" s="54"/>
      <c r="P484" s="55"/>
      <c r="Q484" s="54"/>
      <c r="R484" s="54"/>
      <c r="S484" s="54"/>
      <c r="T484" s="16">
        <f t="shared" si="18"/>
        <v>895.983</v>
      </c>
    </row>
    <row r="485" spans="1:20" ht="15" hidden="1" outlineLevel="2">
      <c r="A485" s="5" t="s">
        <v>229</v>
      </c>
      <c r="B485" s="19" t="s">
        <v>230</v>
      </c>
      <c r="C485" s="6">
        <v>704002</v>
      </c>
      <c r="D485" s="5" t="s">
        <v>428</v>
      </c>
      <c r="E485" s="5" t="s">
        <v>107</v>
      </c>
      <c r="F485" s="7" t="s">
        <v>137</v>
      </c>
      <c r="G485" s="8">
        <v>13.4885905</v>
      </c>
      <c r="H485" s="9">
        <v>4</v>
      </c>
      <c r="I485" s="8">
        <f>H485*$H$3</f>
        <v>0.24</v>
      </c>
      <c r="J485" s="8"/>
      <c r="K485" s="15"/>
      <c r="L485" s="5"/>
      <c r="M485" s="8"/>
      <c r="N485" s="5"/>
      <c r="O485" s="8"/>
      <c r="P485" s="9"/>
      <c r="Q485" s="8"/>
      <c r="R485" s="8"/>
      <c r="S485" s="8"/>
      <c r="T485" s="16">
        <f t="shared" si="18"/>
        <v>13.728590500000001</v>
      </c>
    </row>
    <row r="486" spans="1:20" ht="15" hidden="1" outlineLevel="2">
      <c r="A486" s="5" t="s">
        <v>229</v>
      </c>
      <c r="B486" s="19" t="s">
        <v>230</v>
      </c>
      <c r="C486" s="6">
        <v>704002</v>
      </c>
      <c r="D486" s="5" t="s">
        <v>428</v>
      </c>
      <c r="E486" s="5" t="s">
        <v>107</v>
      </c>
      <c r="F486" s="7" t="s">
        <v>138</v>
      </c>
      <c r="G486" s="8">
        <v>7.797123000000001</v>
      </c>
      <c r="H486" s="9">
        <v>2</v>
      </c>
      <c r="I486" s="8">
        <f>H486*$H$3</f>
        <v>0.12</v>
      </c>
      <c r="J486" s="8"/>
      <c r="K486" s="15"/>
      <c r="L486" s="5"/>
      <c r="M486" s="8"/>
      <c r="N486" s="5"/>
      <c r="O486" s="8"/>
      <c r="P486" s="9"/>
      <c r="Q486" s="8"/>
      <c r="R486" s="8"/>
      <c r="S486" s="8"/>
      <c r="T486" s="16">
        <f t="shared" si="18"/>
        <v>7.917123000000001</v>
      </c>
    </row>
    <row r="487" spans="1:20" ht="15" hidden="1" outlineLevel="2">
      <c r="A487" s="5" t="s">
        <v>229</v>
      </c>
      <c r="B487" s="19" t="s">
        <v>230</v>
      </c>
      <c r="C487" s="6">
        <v>704002</v>
      </c>
      <c r="D487" s="5" t="s">
        <v>428</v>
      </c>
      <c r="E487" s="5" t="s">
        <v>107</v>
      </c>
      <c r="F487" s="7" t="s">
        <v>139</v>
      </c>
      <c r="G487" s="8">
        <v>11.692799999999998</v>
      </c>
      <c r="H487" s="11">
        <v>3</v>
      </c>
      <c r="I487" s="10">
        <f>H487*$H$3</f>
        <v>0.18</v>
      </c>
      <c r="J487" s="8"/>
      <c r="K487" s="15"/>
      <c r="L487" s="5"/>
      <c r="M487" s="10"/>
      <c r="N487" s="5"/>
      <c r="O487" s="10"/>
      <c r="P487" s="11"/>
      <c r="Q487" s="10"/>
      <c r="R487" s="10"/>
      <c r="S487" s="10"/>
      <c r="T487" s="16">
        <f t="shared" si="18"/>
        <v>11.872799999999998</v>
      </c>
    </row>
    <row r="488" spans="1:20" ht="15" hidden="1" outlineLevel="2">
      <c r="A488" s="5" t="s">
        <v>229</v>
      </c>
      <c r="B488" s="19" t="s">
        <v>230</v>
      </c>
      <c r="C488" s="6">
        <v>704002</v>
      </c>
      <c r="D488" s="5" t="s">
        <v>428</v>
      </c>
      <c r="E488" s="5" t="s">
        <v>107</v>
      </c>
      <c r="F488" s="7" t="s">
        <v>116</v>
      </c>
      <c r="G488" s="8">
        <v>2.82205</v>
      </c>
      <c r="H488" s="9">
        <v>5</v>
      </c>
      <c r="I488" s="8">
        <f>H488*$H$2</f>
        <v>2.4</v>
      </c>
      <c r="J488" s="8"/>
      <c r="K488" s="15"/>
      <c r="L488" s="5"/>
      <c r="M488" s="8"/>
      <c r="N488" s="5"/>
      <c r="O488" s="8"/>
      <c r="P488" s="9"/>
      <c r="Q488" s="8"/>
      <c r="R488" s="8"/>
      <c r="S488" s="8"/>
      <c r="T488" s="16">
        <f t="shared" si="18"/>
        <v>5.222049999999999</v>
      </c>
    </row>
    <row r="489" spans="1:20" ht="15" hidden="1" outlineLevel="2">
      <c r="A489" s="5" t="s">
        <v>229</v>
      </c>
      <c r="B489" s="19" t="s">
        <v>230</v>
      </c>
      <c r="C489" s="6">
        <v>704002</v>
      </c>
      <c r="D489" s="5" t="s">
        <v>428</v>
      </c>
      <c r="E489" s="5" t="s">
        <v>107</v>
      </c>
      <c r="F489" s="5" t="s">
        <v>110</v>
      </c>
      <c r="G489" s="52"/>
      <c r="H489" s="53"/>
      <c r="I489" s="52"/>
      <c r="J489" s="52">
        <v>90</v>
      </c>
      <c r="K489" s="15"/>
      <c r="L489" s="5"/>
      <c r="M489" s="52"/>
      <c r="N489" s="5"/>
      <c r="O489" s="52"/>
      <c r="P489" s="53"/>
      <c r="Q489" s="52"/>
      <c r="R489" s="52"/>
      <c r="S489" s="52"/>
      <c r="T489" s="16">
        <f t="shared" si="18"/>
        <v>90</v>
      </c>
    </row>
    <row r="490" spans="1:20" ht="15" hidden="1" outlineLevel="2">
      <c r="A490" s="5" t="s">
        <v>229</v>
      </c>
      <c r="B490" s="19" t="s">
        <v>230</v>
      </c>
      <c r="C490" s="6">
        <v>704002</v>
      </c>
      <c r="D490" s="5" t="s">
        <v>428</v>
      </c>
      <c r="E490" s="5" t="s">
        <v>36</v>
      </c>
      <c r="F490" s="5" t="s">
        <v>36</v>
      </c>
      <c r="G490" s="52"/>
      <c r="H490" s="53"/>
      <c r="I490" s="52"/>
      <c r="J490" s="52"/>
      <c r="K490" s="15"/>
      <c r="L490" s="5"/>
      <c r="M490" s="52"/>
      <c r="N490" s="15">
        <f>O490/$O$2</f>
        <v>1.5</v>
      </c>
      <c r="O490" s="52">
        <v>108</v>
      </c>
      <c r="P490" s="53"/>
      <c r="Q490" s="52"/>
      <c r="R490" s="52"/>
      <c r="S490" s="52"/>
      <c r="T490" s="16">
        <f t="shared" si="18"/>
        <v>108</v>
      </c>
    </row>
    <row r="491" spans="1:20" ht="15" hidden="1" outlineLevel="2">
      <c r="A491" s="12" t="s">
        <v>229</v>
      </c>
      <c r="B491" s="20" t="s">
        <v>230</v>
      </c>
      <c r="C491" s="12">
        <v>704002</v>
      </c>
      <c r="D491" s="12" t="s">
        <v>428</v>
      </c>
      <c r="E491" s="12" t="s">
        <v>111</v>
      </c>
      <c r="F491" s="12" t="s">
        <v>111</v>
      </c>
      <c r="G491" s="54"/>
      <c r="H491" s="55"/>
      <c r="I491" s="54"/>
      <c r="J491" s="54"/>
      <c r="K491" s="14">
        <v>6</v>
      </c>
      <c r="L491" s="13">
        <v>1</v>
      </c>
      <c r="M491" s="54">
        <f>K491*L491*$M$2</f>
        <v>18810</v>
      </c>
      <c r="N491" s="56"/>
      <c r="O491" s="54"/>
      <c r="P491" s="55"/>
      <c r="Q491" s="54"/>
      <c r="R491" s="54"/>
      <c r="S491" s="54"/>
      <c r="T491" s="16">
        <f t="shared" si="18"/>
        <v>18810</v>
      </c>
    </row>
    <row r="492" spans="1:20" ht="15" hidden="1" outlineLevel="2">
      <c r="A492" s="5" t="s">
        <v>229</v>
      </c>
      <c r="B492" s="19" t="s">
        <v>230</v>
      </c>
      <c r="C492" s="6">
        <v>704002</v>
      </c>
      <c r="D492" s="5" t="s">
        <v>428</v>
      </c>
      <c r="E492" s="5" t="s">
        <v>133</v>
      </c>
      <c r="F492" s="5" t="s">
        <v>133</v>
      </c>
      <c r="G492" s="52"/>
      <c r="H492" s="53"/>
      <c r="I492" s="52"/>
      <c r="J492" s="52"/>
      <c r="K492" s="15"/>
      <c r="L492" s="5"/>
      <c r="M492" s="52"/>
      <c r="N492" s="5"/>
      <c r="O492" s="52"/>
      <c r="P492" s="53"/>
      <c r="Q492" s="52"/>
      <c r="R492" s="52"/>
      <c r="S492" s="52">
        <v>6.11</v>
      </c>
      <c r="T492" s="16">
        <f t="shared" si="18"/>
        <v>6.11</v>
      </c>
    </row>
    <row r="493" spans="1:20" ht="15" hidden="1" outlineLevel="2">
      <c r="A493" s="5" t="s">
        <v>229</v>
      </c>
      <c r="B493" s="19" t="s">
        <v>253</v>
      </c>
      <c r="C493" s="6">
        <v>704100</v>
      </c>
      <c r="D493" s="5" t="s">
        <v>427</v>
      </c>
      <c r="E493" s="5" t="s">
        <v>107</v>
      </c>
      <c r="F493" s="7">
        <v>15</v>
      </c>
      <c r="G493" s="8">
        <v>0.6896980000000001</v>
      </c>
      <c r="H493" s="9">
        <v>2</v>
      </c>
      <c r="I493" s="8">
        <f>H493*$H$1</f>
        <v>0.2</v>
      </c>
      <c r="J493" s="8"/>
      <c r="K493" s="15"/>
      <c r="L493" s="5"/>
      <c r="M493" s="8"/>
      <c r="N493" s="5"/>
      <c r="O493" s="8"/>
      <c r="P493" s="9"/>
      <c r="Q493" s="8"/>
      <c r="R493" s="8"/>
      <c r="S493" s="8"/>
      <c r="T493" s="16">
        <f t="shared" si="18"/>
        <v>0.8896980000000001</v>
      </c>
    </row>
    <row r="494" spans="1:20" ht="15" hidden="1" outlineLevel="2">
      <c r="A494" s="5" t="s">
        <v>229</v>
      </c>
      <c r="B494" s="19" t="s">
        <v>253</v>
      </c>
      <c r="C494" s="6">
        <v>704100</v>
      </c>
      <c r="D494" s="5" t="s">
        <v>427</v>
      </c>
      <c r="E494" s="5" t="s">
        <v>107</v>
      </c>
      <c r="F494" s="5" t="s">
        <v>110</v>
      </c>
      <c r="G494" s="52"/>
      <c r="H494" s="53"/>
      <c r="I494" s="52"/>
      <c r="J494" s="52">
        <v>180</v>
      </c>
      <c r="K494" s="15"/>
      <c r="L494" s="5"/>
      <c r="M494" s="52"/>
      <c r="N494" s="5"/>
      <c r="O494" s="52"/>
      <c r="P494" s="53"/>
      <c r="Q494" s="52"/>
      <c r="R494" s="52"/>
      <c r="S494" s="52"/>
      <c r="T494" s="16">
        <f t="shared" si="18"/>
        <v>180</v>
      </c>
    </row>
    <row r="495" spans="1:20" ht="15" hidden="1" outlineLevel="2">
      <c r="A495" s="5" t="s">
        <v>229</v>
      </c>
      <c r="B495" s="19" t="s">
        <v>253</v>
      </c>
      <c r="C495" s="6">
        <v>704100</v>
      </c>
      <c r="D495" s="5" t="s">
        <v>427</v>
      </c>
      <c r="E495" s="5" t="s">
        <v>36</v>
      </c>
      <c r="F495" s="5" t="s">
        <v>36</v>
      </c>
      <c r="G495" s="52"/>
      <c r="H495" s="53"/>
      <c r="I495" s="52"/>
      <c r="J495" s="52"/>
      <c r="K495" s="15"/>
      <c r="L495" s="5"/>
      <c r="M495" s="52"/>
      <c r="N495" s="15">
        <f>O495/$O$2</f>
        <v>0.5</v>
      </c>
      <c r="O495" s="52">
        <v>36</v>
      </c>
      <c r="P495" s="53"/>
      <c r="Q495" s="52"/>
      <c r="R495" s="52"/>
      <c r="S495" s="52"/>
      <c r="T495" s="16">
        <f t="shared" si="18"/>
        <v>36</v>
      </c>
    </row>
    <row r="496" spans="1:20" ht="15" hidden="1" outlineLevel="2">
      <c r="A496" s="5" t="s">
        <v>229</v>
      </c>
      <c r="B496" s="19" t="s">
        <v>253</v>
      </c>
      <c r="C496" s="6">
        <v>704200</v>
      </c>
      <c r="D496" s="5" t="s">
        <v>433</v>
      </c>
      <c r="E496" s="5" t="s">
        <v>107</v>
      </c>
      <c r="F496" s="7">
        <v>15</v>
      </c>
      <c r="G496" s="8">
        <v>1539.241232</v>
      </c>
      <c r="H496" s="9">
        <v>4366</v>
      </c>
      <c r="I496" s="8">
        <f>H496*$H$1</f>
        <v>436.6</v>
      </c>
      <c r="J496" s="8"/>
      <c r="K496" s="15"/>
      <c r="L496" s="5"/>
      <c r="M496" s="8"/>
      <c r="N496" s="5"/>
      <c r="O496" s="8"/>
      <c r="P496" s="9"/>
      <c r="Q496" s="8"/>
      <c r="R496" s="8"/>
      <c r="S496" s="8"/>
      <c r="T496" s="16">
        <f t="shared" si="18"/>
        <v>1975.8412320000002</v>
      </c>
    </row>
    <row r="497" spans="1:20" ht="15" hidden="1" outlineLevel="2">
      <c r="A497" s="5" t="s">
        <v>229</v>
      </c>
      <c r="B497" s="19" t="s">
        <v>253</v>
      </c>
      <c r="C497" s="6">
        <v>704200</v>
      </c>
      <c r="D497" s="5" t="s">
        <v>433</v>
      </c>
      <c r="E497" s="5" t="s">
        <v>107</v>
      </c>
      <c r="F497" s="7" t="s">
        <v>137</v>
      </c>
      <c r="G497" s="8">
        <v>34.81375325</v>
      </c>
      <c r="H497" s="9">
        <v>11</v>
      </c>
      <c r="I497" s="8">
        <f>H497*$H$3</f>
        <v>0.6599999999999999</v>
      </c>
      <c r="J497" s="8"/>
      <c r="K497" s="15"/>
      <c r="L497" s="5"/>
      <c r="M497" s="8"/>
      <c r="N497" s="5"/>
      <c r="O497" s="8"/>
      <c r="P497" s="9"/>
      <c r="Q497" s="8"/>
      <c r="R497" s="8"/>
      <c r="S497" s="8"/>
      <c r="T497" s="16">
        <f t="shared" si="18"/>
        <v>35.473753249999994</v>
      </c>
    </row>
    <row r="498" spans="1:20" ht="15" hidden="1" outlineLevel="2">
      <c r="A498" s="5" t="s">
        <v>229</v>
      </c>
      <c r="B498" s="19" t="s">
        <v>253</v>
      </c>
      <c r="C498" s="6">
        <v>704200</v>
      </c>
      <c r="D498" s="5" t="s">
        <v>433</v>
      </c>
      <c r="E498" s="5" t="s">
        <v>107</v>
      </c>
      <c r="F498" s="7" t="s">
        <v>138</v>
      </c>
      <c r="G498" s="8">
        <v>94.526211</v>
      </c>
      <c r="H498" s="9">
        <v>52</v>
      </c>
      <c r="I498" s="8">
        <f>H498*$H$3</f>
        <v>3.12</v>
      </c>
      <c r="J498" s="8"/>
      <c r="K498" s="15"/>
      <c r="L498" s="5"/>
      <c r="M498" s="8"/>
      <c r="N498" s="5"/>
      <c r="O498" s="8"/>
      <c r="P498" s="9"/>
      <c r="Q498" s="8"/>
      <c r="R498" s="8"/>
      <c r="S498" s="8"/>
      <c r="T498" s="16">
        <f aca="true" t="shared" si="19" ref="T498:T529">G498+I498+J498+M498+O498+Q498+R498+S498</f>
        <v>97.64621100000001</v>
      </c>
    </row>
    <row r="499" spans="1:20" ht="15" hidden="1" outlineLevel="2">
      <c r="A499" s="5" t="s">
        <v>229</v>
      </c>
      <c r="B499" s="19" t="s">
        <v>253</v>
      </c>
      <c r="C499" s="6">
        <v>704200</v>
      </c>
      <c r="D499" s="5" t="s">
        <v>433</v>
      </c>
      <c r="E499" s="5" t="s">
        <v>107</v>
      </c>
      <c r="F499" s="7" t="s">
        <v>139</v>
      </c>
      <c r="G499" s="8">
        <v>138.47645</v>
      </c>
      <c r="H499" s="9">
        <v>174</v>
      </c>
      <c r="I499" s="8">
        <f>H499*$H$3</f>
        <v>10.44</v>
      </c>
      <c r="J499" s="8"/>
      <c r="K499" s="15"/>
      <c r="L499" s="5"/>
      <c r="M499" s="8"/>
      <c r="N499" s="5"/>
      <c r="O499" s="8"/>
      <c r="P499" s="9"/>
      <c r="Q499" s="8"/>
      <c r="R499" s="8"/>
      <c r="S499" s="8"/>
      <c r="T499" s="16">
        <f t="shared" si="19"/>
        <v>148.91645</v>
      </c>
    </row>
    <row r="500" spans="1:20" ht="15" hidden="1" outlineLevel="2">
      <c r="A500" s="5" t="s">
        <v>229</v>
      </c>
      <c r="B500" s="19" t="s">
        <v>253</v>
      </c>
      <c r="C500" s="6">
        <v>704200</v>
      </c>
      <c r="D500" s="5" t="s">
        <v>433</v>
      </c>
      <c r="E500" s="5" t="s">
        <v>107</v>
      </c>
      <c r="F500" s="7" t="s">
        <v>116</v>
      </c>
      <c r="G500" s="8">
        <v>13.4288532</v>
      </c>
      <c r="H500" s="9">
        <v>13</v>
      </c>
      <c r="I500" s="8">
        <f>H500*$H$2</f>
        <v>6.24</v>
      </c>
      <c r="J500" s="8"/>
      <c r="K500" s="15"/>
      <c r="L500" s="5"/>
      <c r="M500" s="8"/>
      <c r="N500" s="5"/>
      <c r="O500" s="8"/>
      <c r="P500" s="9"/>
      <c r="Q500" s="8"/>
      <c r="R500" s="8"/>
      <c r="S500" s="8"/>
      <c r="T500" s="16">
        <f t="shared" si="19"/>
        <v>19.6688532</v>
      </c>
    </row>
    <row r="501" spans="1:20" ht="15" hidden="1" outlineLevel="2">
      <c r="A501" s="5" t="s">
        <v>229</v>
      </c>
      <c r="B501" s="19" t="s">
        <v>253</v>
      </c>
      <c r="C501" s="6">
        <v>704200</v>
      </c>
      <c r="D501" s="5" t="s">
        <v>433</v>
      </c>
      <c r="E501" s="5" t="s">
        <v>107</v>
      </c>
      <c r="F501" s="5" t="s">
        <v>110</v>
      </c>
      <c r="G501" s="52"/>
      <c r="H501" s="53"/>
      <c r="I501" s="52"/>
      <c r="J501" s="52">
        <v>180</v>
      </c>
      <c r="K501" s="15"/>
      <c r="L501" s="5"/>
      <c r="M501" s="52"/>
      <c r="N501" s="5"/>
      <c r="O501" s="52"/>
      <c r="P501" s="53"/>
      <c r="Q501" s="52"/>
      <c r="R501" s="52"/>
      <c r="S501" s="52"/>
      <c r="T501" s="16">
        <f t="shared" si="19"/>
        <v>180</v>
      </c>
    </row>
    <row r="502" spans="1:20" ht="15" hidden="1" outlineLevel="2">
      <c r="A502" s="5" t="s">
        <v>229</v>
      </c>
      <c r="B502" s="19" t="s">
        <v>253</v>
      </c>
      <c r="C502" s="6">
        <v>704200</v>
      </c>
      <c r="D502" s="5" t="s">
        <v>433</v>
      </c>
      <c r="E502" s="5" t="s">
        <v>36</v>
      </c>
      <c r="F502" s="5" t="s">
        <v>36</v>
      </c>
      <c r="G502" s="52"/>
      <c r="H502" s="53"/>
      <c r="I502" s="52"/>
      <c r="J502" s="52"/>
      <c r="K502" s="15"/>
      <c r="L502" s="5"/>
      <c r="M502" s="52"/>
      <c r="N502" s="15">
        <f>O502/$O$2</f>
        <v>6.25</v>
      </c>
      <c r="O502" s="52">
        <v>450</v>
      </c>
      <c r="P502" s="53"/>
      <c r="Q502" s="52"/>
      <c r="R502" s="52"/>
      <c r="S502" s="52"/>
      <c r="T502" s="16">
        <f t="shared" si="19"/>
        <v>450</v>
      </c>
    </row>
    <row r="503" spans="1:20" ht="15" hidden="1" outlineLevel="2">
      <c r="A503" s="5" t="s">
        <v>229</v>
      </c>
      <c r="B503" s="19" t="s">
        <v>253</v>
      </c>
      <c r="C503" s="6">
        <v>704200</v>
      </c>
      <c r="D503" s="5" t="s">
        <v>433</v>
      </c>
      <c r="E503" s="5" t="s">
        <v>107</v>
      </c>
      <c r="F503" s="7" t="s">
        <v>154</v>
      </c>
      <c r="G503" s="8">
        <v>1164.691</v>
      </c>
      <c r="H503" s="9">
        <v>3780</v>
      </c>
      <c r="I503" s="8">
        <f>H503*$H$3</f>
        <v>226.79999999999998</v>
      </c>
      <c r="J503" s="8"/>
      <c r="K503" s="15"/>
      <c r="L503" s="5"/>
      <c r="M503" s="8"/>
      <c r="N503" s="5"/>
      <c r="O503" s="8"/>
      <c r="P503" s="9"/>
      <c r="Q503" s="8"/>
      <c r="R503" s="8"/>
      <c r="S503" s="8"/>
      <c r="T503" s="16">
        <f t="shared" si="19"/>
        <v>1391.491</v>
      </c>
    </row>
    <row r="504" spans="1:20" ht="15" hidden="1" outlineLevel="2">
      <c r="A504" s="5" t="s">
        <v>229</v>
      </c>
      <c r="B504" s="19" t="s">
        <v>253</v>
      </c>
      <c r="C504" s="6">
        <v>704200</v>
      </c>
      <c r="D504" s="5" t="s">
        <v>433</v>
      </c>
      <c r="E504" s="5" t="s">
        <v>107</v>
      </c>
      <c r="F504" s="7" t="s">
        <v>858</v>
      </c>
      <c r="G504" s="8">
        <v>2055.88</v>
      </c>
      <c r="H504" s="9"/>
      <c r="I504" s="8"/>
      <c r="J504" s="8"/>
      <c r="K504" s="15"/>
      <c r="L504" s="5"/>
      <c r="M504" s="8"/>
      <c r="N504" s="5"/>
      <c r="O504" s="8"/>
      <c r="P504" s="9"/>
      <c r="Q504" s="8"/>
      <c r="R504" s="8"/>
      <c r="S504" s="8"/>
      <c r="T504" s="16">
        <f t="shared" si="19"/>
        <v>2055.88</v>
      </c>
    </row>
    <row r="505" spans="1:20" ht="15" hidden="1" outlineLevel="2">
      <c r="A505" s="5" t="s">
        <v>229</v>
      </c>
      <c r="B505" s="19" t="s">
        <v>253</v>
      </c>
      <c r="C505" s="6">
        <v>704200</v>
      </c>
      <c r="D505" s="5" t="s">
        <v>436</v>
      </c>
      <c r="E505" s="5" t="s">
        <v>44</v>
      </c>
      <c r="F505" s="5" t="s">
        <v>44</v>
      </c>
      <c r="G505" s="52"/>
      <c r="H505" s="53"/>
      <c r="I505" s="52"/>
      <c r="J505" s="52"/>
      <c r="K505" s="15"/>
      <c r="L505" s="5"/>
      <c r="M505" s="52"/>
      <c r="N505" s="5"/>
      <c r="O505" s="52"/>
      <c r="P505" s="53">
        <f>R505/$R$2</f>
        <v>14516.999999999998</v>
      </c>
      <c r="Q505" s="52">
        <v>2303.14</v>
      </c>
      <c r="R505" s="52">
        <v>145.17</v>
      </c>
      <c r="S505" s="52"/>
      <c r="T505" s="16">
        <f t="shared" si="19"/>
        <v>2448.31</v>
      </c>
    </row>
    <row r="506" spans="1:20" ht="15" hidden="1" outlineLevel="2">
      <c r="A506" s="5" t="s">
        <v>229</v>
      </c>
      <c r="B506" s="19" t="s">
        <v>253</v>
      </c>
      <c r="C506" s="6">
        <v>704700</v>
      </c>
      <c r="D506" s="5" t="s">
        <v>434</v>
      </c>
      <c r="E506" s="5" t="s">
        <v>107</v>
      </c>
      <c r="F506" s="7">
        <v>15</v>
      </c>
      <c r="G506" s="8">
        <v>112.30239300000001</v>
      </c>
      <c r="H506" s="9">
        <v>324</v>
      </c>
      <c r="I506" s="8">
        <f>H506*$H$1</f>
        <v>32.4</v>
      </c>
      <c r="J506" s="8"/>
      <c r="K506" s="15"/>
      <c r="L506" s="5"/>
      <c r="M506" s="8"/>
      <c r="N506" s="5"/>
      <c r="O506" s="8"/>
      <c r="P506" s="9"/>
      <c r="Q506" s="8"/>
      <c r="R506" s="8"/>
      <c r="S506" s="8"/>
      <c r="T506" s="16">
        <f t="shared" si="19"/>
        <v>144.702393</v>
      </c>
    </row>
    <row r="507" spans="1:20" ht="15" hidden="1" outlineLevel="2">
      <c r="A507" s="5" t="s">
        <v>229</v>
      </c>
      <c r="B507" s="19" t="s">
        <v>253</v>
      </c>
      <c r="C507" s="6">
        <v>704700</v>
      </c>
      <c r="D507" s="5" t="s">
        <v>434</v>
      </c>
      <c r="E507" s="5" t="s">
        <v>107</v>
      </c>
      <c r="F507" s="7" t="s">
        <v>137</v>
      </c>
      <c r="G507" s="8">
        <v>14.333559500000002</v>
      </c>
      <c r="H507" s="9">
        <v>5</v>
      </c>
      <c r="I507" s="8">
        <f>H507*$H$3</f>
        <v>0.3</v>
      </c>
      <c r="J507" s="8"/>
      <c r="K507" s="15"/>
      <c r="L507" s="5"/>
      <c r="M507" s="8"/>
      <c r="N507" s="5"/>
      <c r="O507" s="8"/>
      <c r="P507" s="9"/>
      <c r="Q507" s="8"/>
      <c r="R507" s="8"/>
      <c r="S507" s="8"/>
      <c r="T507" s="16">
        <f t="shared" si="19"/>
        <v>14.633559500000002</v>
      </c>
    </row>
    <row r="508" spans="1:20" ht="15" hidden="1" outlineLevel="2">
      <c r="A508" s="5" t="s">
        <v>229</v>
      </c>
      <c r="B508" s="19" t="s">
        <v>253</v>
      </c>
      <c r="C508" s="6">
        <v>704700</v>
      </c>
      <c r="D508" s="5" t="s">
        <v>434</v>
      </c>
      <c r="E508" s="5" t="s">
        <v>107</v>
      </c>
      <c r="F508" s="7" t="s">
        <v>138</v>
      </c>
      <c r="G508" s="8">
        <v>25.515099000000003</v>
      </c>
      <c r="H508" s="9">
        <v>17</v>
      </c>
      <c r="I508" s="8">
        <f>H508*$H$3</f>
        <v>1.02</v>
      </c>
      <c r="J508" s="8"/>
      <c r="K508" s="15"/>
      <c r="L508" s="5"/>
      <c r="M508" s="8"/>
      <c r="N508" s="5"/>
      <c r="O508" s="8"/>
      <c r="P508" s="9"/>
      <c r="Q508" s="8"/>
      <c r="R508" s="8"/>
      <c r="S508" s="8"/>
      <c r="T508" s="16">
        <f t="shared" si="19"/>
        <v>26.535099000000002</v>
      </c>
    </row>
    <row r="509" spans="1:20" ht="15" hidden="1" outlineLevel="2">
      <c r="A509" s="5" t="s">
        <v>229</v>
      </c>
      <c r="B509" s="19" t="s">
        <v>253</v>
      </c>
      <c r="C509" s="6">
        <v>704700</v>
      </c>
      <c r="D509" s="5" t="s">
        <v>434</v>
      </c>
      <c r="E509" s="5" t="s">
        <v>107</v>
      </c>
      <c r="F509" s="7" t="s">
        <v>139</v>
      </c>
      <c r="G509" s="8">
        <v>1.06575</v>
      </c>
      <c r="H509" s="9">
        <v>2</v>
      </c>
      <c r="I509" s="8">
        <f>H509*$H$3</f>
        <v>0.12</v>
      </c>
      <c r="J509" s="8"/>
      <c r="K509" s="15"/>
      <c r="L509" s="5"/>
      <c r="M509" s="8"/>
      <c r="N509" s="5"/>
      <c r="O509" s="8"/>
      <c r="P509" s="9"/>
      <c r="Q509" s="8"/>
      <c r="R509" s="8"/>
      <c r="S509" s="8"/>
      <c r="T509" s="16">
        <f t="shared" si="19"/>
        <v>1.18575</v>
      </c>
    </row>
    <row r="510" spans="1:20" ht="15" hidden="1" outlineLevel="2">
      <c r="A510" s="5" t="s">
        <v>229</v>
      </c>
      <c r="B510" s="19" t="s">
        <v>253</v>
      </c>
      <c r="C510" s="6">
        <v>704700</v>
      </c>
      <c r="D510" s="5" t="s">
        <v>434</v>
      </c>
      <c r="E510" s="5" t="s">
        <v>107</v>
      </c>
      <c r="F510" s="7" t="s">
        <v>116</v>
      </c>
      <c r="G510" s="8">
        <v>3.1709579999999997</v>
      </c>
      <c r="H510" s="9">
        <v>5</v>
      </c>
      <c r="I510" s="8">
        <f>H510*$H$2</f>
        <v>2.4</v>
      </c>
      <c r="J510" s="8"/>
      <c r="K510" s="15"/>
      <c r="L510" s="5"/>
      <c r="M510" s="8"/>
      <c r="N510" s="5"/>
      <c r="O510" s="8"/>
      <c r="P510" s="9"/>
      <c r="Q510" s="8"/>
      <c r="R510" s="8"/>
      <c r="S510" s="8"/>
      <c r="T510" s="16">
        <f t="shared" si="19"/>
        <v>5.570957999999999</v>
      </c>
    </row>
    <row r="511" spans="1:20" ht="15" hidden="1" outlineLevel="2">
      <c r="A511" s="5" t="s">
        <v>229</v>
      </c>
      <c r="B511" s="19" t="s">
        <v>253</v>
      </c>
      <c r="C511" s="6">
        <v>704700</v>
      </c>
      <c r="D511" s="5" t="s">
        <v>434</v>
      </c>
      <c r="E511" s="5" t="s">
        <v>107</v>
      </c>
      <c r="F511" s="5" t="s">
        <v>110</v>
      </c>
      <c r="G511" s="52"/>
      <c r="H511" s="53"/>
      <c r="I511" s="52"/>
      <c r="J511" s="52">
        <v>180</v>
      </c>
      <c r="K511" s="15"/>
      <c r="L511" s="5"/>
      <c r="M511" s="52"/>
      <c r="N511" s="5"/>
      <c r="O511" s="52"/>
      <c r="P511" s="53"/>
      <c r="Q511" s="52"/>
      <c r="R511" s="52"/>
      <c r="S511" s="52"/>
      <c r="T511" s="16">
        <f t="shared" si="19"/>
        <v>180</v>
      </c>
    </row>
    <row r="512" spans="1:20" ht="15" hidden="1" outlineLevel="2">
      <c r="A512" s="5" t="s">
        <v>229</v>
      </c>
      <c r="B512" s="19" t="s">
        <v>253</v>
      </c>
      <c r="C512" s="6">
        <v>704700</v>
      </c>
      <c r="D512" s="5" t="s">
        <v>434</v>
      </c>
      <c r="E512" s="5" t="s">
        <v>36</v>
      </c>
      <c r="F512" s="5" t="s">
        <v>36</v>
      </c>
      <c r="G512" s="52"/>
      <c r="H512" s="53"/>
      <c r="I512" s="52"/>
      <c r="J512" s="52"/>
      <c r="K512" s="15"/>
      <c r="L512" s="5"/>
      <c r="M512" s="52"/>
      <c r="N512" s="15">
        <f>O512/$O$2</f>
        <v>0.5</v>
      </c>
      <c r="O512" s="52">
        <v>36</v>
      </c>
      <c r="P512" s="53"/>
      <c r="Q512" s="52"/>
      <c r="R512" s="52"/>
      <c r="S512" s="52"/>
      <c r="T512" s="16">
        <f t="shared" si="19"/>
        <v>36</v>
      </c>
    </row>
    <row r="513" spans="1:20" ht="15" hidden="1" outlineLevel="2">
      <c r="A513" s="5" t="s">
        <v>229</v>
      </c>
      <c r="B513" s="19" t="s">
        <v>253</v>
      </c>
      <c r="C513" s="6">
        <v>704700</v>
      </c>
      <c r="D513" s="5" t="s">
        <v>434</v>
      </c>
      <c r="E513" s="5" t="s">
        <v>133</v>
      </c>
      <c r="F513" s="5" t="s">
        <v>133</v>
      </c>
      <c r="G513" s="52"/>
      <c r="H513" s="53"/>
      <c r="I513" s="52"/>
      <c r="J513" s="52"/>
      <c r="K513" s="15"/>
      <c r="L513" s="5"/>
      <c r="M513" s="52"/>
      <c r="N513" s="5"/>
      <c r="O513" s="52"/>
      <c r="P513" s="53"/>
      <c r="Q513" s="52"/>
      <c r="R513" s="52"/>
      <c r="S513" s="52">
        <v>17.43</v>
      </c>
      <c r="T513" s="16">
        <f t="shared" si="19"/>
        <v>17.43</v>
      </c>
    </row>
    <row r="514" spans="1:20" ht="15" hidden="1" outlineLevel="2">
      <c r="A514" s="5" t="s">
        <v>229</v>
      </c>
      <c r="B514" s="19" t="s">
        <v>251</v>
      </c>
      <c r="C514" s="6">
        <v>705100</v>
      </c>
      <c r="D514" s="5" t="s">
        <v>425</v>
      </c>
      <c r="E514" s="5" t="s">
        <v>107</v>
      </c>
      <c r="F514" s="7">
        <v>15</v>
      </c>
      <c r="G514" s="8">
        <v>5.517584000000001</v>
      </c>
      <c r="H514" s="9">
        <v>16</v>
      </c>
      <c r="I514" s="8">
        <f>H514*$H$1</f>
        <v>1.6</v>
      </c>
      <c r="J514" s="8"/>
      <c r="K514" s="15"/>
      <c r="L514" s="5"/>
      <c r="M514" s="8"/>
      <c r="N514" s="5"/>
      <c r="O514" s="8"/>
      <c r="P514" s="9"/>
      <c r="Q514" s="8"/>
      <c r="R514" s="8"/>
      <c r="S514" s="8"/>
      <c r="T514" s="16">
        <f t="shared" si="19"/>
        <v>7.117584000000001</v>
      </c>
    </row>
    <row r="515" spans="1:20" ht="15" hidden="1" outlineLevel="2">
      <c r="A515" s="5" t="s">
        <v>229</v>
      </c>
      <c r="B515" s="19" t="s">
        <v>251</v>
      </c>
      <c r="C515" s="6">
        <v>705100</v>
      </c>
      <c r="D515" s="5" t="s">
        <v>425</v>
      </c>
      <c r="E515" s="5" t="s">
        <v>107</v>
      </c>
      <c r="F515" s="7">
        <v>15</v>
      </c>
      <c r="G515" s="8">
        <v>4286.951741000002</v>
      </c>
      <c r="H515" s="9">
        <v>12245</v>
      </c>
      <c r="I515" s="8">
        <f>H515*$H$1</f>
        <v>1224.5</v>
      </c>
      <c r="J515" s="8"/>
      <c r="K515" s="15"/>
      <c r="L515" s="5"/>
      <c r="M515" s="8"/>
      <c r="N515" s="5"/>
      <c r="O515" s="8"/>
      <c r="P515" s="9"/>
      <c r="Q515" s="8"/>
      <c r="R515" s="8"/>
      <c r="S515" s="8"/>
      <c r="T515" s="16">
        <f t="shared" si="19"/>
        <v>5511.451741000002</v>
      </c>
    </row>
    <row r="516" spans="1:20" ht="15" hidden="1" outlineLevel="2">
      <c r="A516" s="5" t="s">
        <v>229</v>
      </c>
      <c r="B516" s="19" t="s">
        <v>251</v>
      </c>
      <c r="C516" s="6">
        <v>705100</v>
      </c>
      <c r="D516" s="5" t="s">
        <v>425</v>
      </c>
      <c r="E516" s="5" t="s">
        <v>107</v>
      </c>
      <c r="F516" s="7" t="s">
        <v>137</v>
      </c>
      <c r="G516" s="8">
        <v>4.94616</v>
      </c>
      <c r="H516" s="9">
        <v>1</v>
      </c>
      <c r="I516" s="8">
        <f>H516*$H$3</f>
        <v>0.06</v>
      </c>
      <c r="J516" s="8"/>
      <c r="K516" s="15"/>
      <c r="L516" s="5"/>
      <c r="M516" s="8"/>
      <c r="N516" s="5"/>
      <c r="O516" s="8"/>
      <c r="P516" s="9"/>
      <c r="Q516" s="8"/>
      <c r="R516" s="8"/>
      <c r="S516" s="8"/>
      <c r="T516" s="16">
        <f t="shared" si="19"/>
        <v>5.0061599999999995</v>
      </c>
    </row>
    <row r="517" spans="1:20" ht="15" hidden="1" outlineLevel="2">
      <c r="A517" s="5" t="s">
        <v>229</v>
      </c>
      <c r="B517" s="19" t="s">
        <v>251</v>
      </c>
      <c r="C517" s="6">
        <v>705100</v>
      </c>
      <c r="D517" s="5" t="s">
        <v>425</v>
      </c>
      <c r="E517" s="5" t="s">
        <v>107</v>
      </c>
      <c r="F517" s="7" t="s">
        <v>137</v>
      </c>
      <c r="G517" s="8">
        <v>737.0087535000001</v>
      </c>
      <c r="H517" s="9">
        <v>154</v>
      </c>
      <c r="I517" s="8">
        <f>H517*$H$3</f>
        <v>9.24</v>
      </c>
      <c r="J517" s="8"/>
      <c r="K517" s="15"/>
      <c r="L517" s="5"/>
      <c r="M517" s="8"/>
      <c r="N517" s="5"/>
      <c r="O517" s="8"/>
      <c r="P517" s="9"/>
      <c r="Q517" s="8"/>
      <c r="R517" s="8"/>
      <c r="S517" s="8"/>
      <c r="T517" s="16">
        <f t="shared" si="19"/>
        <v>746.2487535000001</v>
      </c>
    </row>
    <row r="518" spans="1:20" ht="15" hidden="1" outlineLevel="2">
      <c r="A518" s="5" t="s">
        <v>229</v>
      </c>
      <c r="B518" s="19" t="s">
        <v>251</v>
      </c>
      <c r="C518" s="6">
        <v>705100</v>
      </c>
      <c r="D518" s="5" t="s">
        <v>425</v>
      </c>
      <c r="E518" s="5" t="s">
        <v>107</v>
      </c>
      <c r="F518" s="7" t="s">
        <v>138</v>
      </c>
      <c r="G518" s="8">
        <v>1714.6642065000003</v>
      </c>
      <c r="H518" s="9">
        <v>1312</v>
      </c>
      <c r="I518" s="8">
        <f>H518*$H$3</f>
        <v>78.72</v>
      </c>
      <c r="J518" s="8"/>
      <c r="K518" s="15"/>
      <c r="L518" s="5"/>
      <c r="M518" s="8"/>
      <c r="N518" s="5"/>
      <c r="O518" s="8"/>
      <c r="P518" s="9"/>
      <c r="Q518" s="8"/>
      <c r="R518" s="8"/>
      <c r="S518" s="8"/>
      <c r="T518" s="16">
        <f t="shared" si="19"/>
        <v>1793.3842065000003</v>
      </c>
    </row>
    <row r="519" spans="1:20" ht="15" hidden="1" outlineLevel="2">
      <c r="A519" s="5" t="s">
        <v>229</v>
      </c>
      <c r="B519" s="19" t="s">
        <v>251</v>
      </c>
      <c r="C519" s="6">
        <v>705100</v>
      </c>
      <c r="D519" s="5" t="s">
        <v>425</v>
      </c>
      <c r="E519" s="5" t="s">
        <v>107</v>
      </c>
      <c r="F519" s="7" t="s">
        <v>139</v>
      </c>
      <c r="G519" s="8">
        <v>177.52349999999998</v>
      </c>
      <c r="H519" s="9">
        <v>184</v>
      </c>
      <c r="I519" s="8">
        <f>H519*$H$3</f>
        <v>11.04</v>
      </c>
      <c r="J519" s="8"/>
      <c r="K519" s="15"/>
      <c r="L519" s="5"/>
      <c r="M519" s="8"/>
      <c r="N519" s="5"/>
      <c r="O519" s="8"/>
      <c r="P519" s="9"/>
      <c r="Q519" s="8"/>
      <c r="R519" s="8"/>
      <c r="S519" s="8"/>
      <c r="T519" s="16">
        <f t="shared" si="19"/>
        <v>188.56349999999998</v>
      </c>
    </row>
    <row r="520" spans="1:20" ht="15" hidden="1" outlineLevel="2">
      <c r="A520" s="5" t="s">
        <v>229</v>
      </c>
      <c r="B520" s="19" t="s">
        <v>251</v>
      </c>
      <c r="C520" s="6">
        <v>705100</v>
      </c>
      <c r="D520" s="5" t="s">
        <v>425</v>
      </c>
      <c r="E520" s="5" t="s">
        <v>107</v>
      </c>
      <c r="F520" s="7" t="s">
        <v>116</v>
      </c>
      <c r="G520" s="8">
        <v>2608.236099</v>
      </c>
      <c r="H520" s="9">
        <v>3522</v>
      </c>
      <c r="I520" s="8">
        <f>H520*$H$2</f>
        <v>1690.56</v>
      </c>
      <c r="J520" s="8"/>
      <c r="K520" s="15"/>
      <c r="L520" s="5"/>
      <c r="M520" s="8"/>
      <c r="N520" s="5"/>
      <c r="O520" s="8"/>
      <c r="P520" s="9"/>
      <c r="Q520" s="8"/>
      <c r="R520" s="8"/>
      <c r="S520" s="8"/>
      <c r="T520" s="16">
        <f t="shared" si="19"/>
        <v>4298.796099</v>
      </c>
    </row>
    <row r="521" spans="1:20" ht="15" hidden="1" outlineLevel="2">
      <c r="A521" s="5" t="s">
        <v>229</v>
      </c>
      <c r="B521" s="19" t="s">
        <v>251</v>
      </c>
      <c r="C521" s="6">
        <v>705100</v>
      </c>
      <c r="D521" s="5" t="s">
        <v>425</v>
      </c>
      <c r="E521" s="5" t="s">
        <v>107</v>
      </c>
      <c r="F521" s="5" t="s">
        <v>110</v>
      </c>
      <c r="G521" s="52"/>
      <c r="H521" s="53"/>
      <c r="I521" s="52"/>
      <c r="J521" s="52">
        <v>30</v>
      </c>
      <c r="K521" s="15"/>
      <c r="L521" s="5"/>
      <c r="M521" s="52"/>
      <c r="N521" s="5"/>
      <c r="O521" s="52"/>
      <c r="P521" s="53"/>
      <c r="Q521" s="52"/>
      <c r="R521" s="52"/>
      <c r="S521" s="52"/>
      <c r="T521" s="16">
        <f t="shared" si="19"/>
        <v>30</v>
      </c>
    </row>
    <row r="522" spans="1:20" ht="15" hidden="1" outlineLevel="2">
      <c r="A522" s="5" t="s">
        <v>229</v>
      </c>
      <c r="B522" s="19" t="s">
        <v>253</v>
      </c>
      <c r="C522" s="6">
        <v>705200</v>
      </c>
      <c r="D522" s="5" t="s">
        <v>438</v>
      </c>
      <c r="E522" s="5" t="s">
        <v>107</v>
      </c>
      <c r="F522" s="7">
        <v>15</v>
      </c>
      <c r="G522" s="8">
        <v>1530.5942720000003</v>
      </c>
      <c r="H522" s="9">
        <v>4218</v>
      </c>
      <c r="I522" s="8">
        <f>H522*$H$1</f>
        <v>421.8</v>
      </c>
      <c r="J522" s="8"/>
      <c r="K522" s="15"/>
      <c r="L522" s="5"/>
      <c r="M522" s="8"/>
      <c r="N522" s="5"/>
      <c r="O522" s="8"/>
      <c r="P522" s="9"/>
      <c r="Q522" s="8"/>
      <c r="R522" s="8"/>
      <c r="S522" s="8"/>
      <c r="T522" s="16">
        <f t="shared" si="19"/>
        <v>1952.3942720000002</v>
      </c>
    </row>
    <row r="523" spans="1:20" ht="15" hidden="1" outlineLevel="2">
      <c r="A523" s="5" t="s">
        <v>229</v>
      </c>
      <c r="B523" s="19" t="s">
        <v>253</v>
      </c>
      <c r="C523" s="6">
        <v>705200</v>
      </c>
      <c r="D523" s="5" t="s">
        <v>438</v>
      </c>
      <c r="E523" s="5" t="s">
        <v>107</v>
      </c>
      <c r="F523" s="7" t="s">
        <v>138</v>
      </c>
      <c r="G523" s="8">
        <v>76.75767000000002</v>
      </c>
      <c r="H523" s="9">
        <v>49</v>
      </c>
      <c r="I523" s="8">
        <f>H523*$H$3</f>
        <v>2.94</v>
      </c>
      <c r="J523" s="8"/>
      <c r="K523" s="15"/>
      <c r="L523" s="5"/>
      <c r="M523" s="8"/>
      <c r="N523" s="5"/>
      <c r="O523" s="8"/>
      <c r="P523" s="9"/>
      <c r="Q523" s="8"/>
      <c r="R523" s="8"/>
      <c r="S523" s="8"/>
      <c r="T523" s="16">
        <f t="shared" si="19"/>
        <v>79.69767000000002</v>
      </c>
    </row>
    <row r="524" spans="1:20" ht="15" hidden="1" outlineLevel="2">
      <c r="A524" s="5" t="s">
        <v>229</v>
      </c>
      <c r="B524" s="19" t="s">
        <v>253</v>
      </c>
      <c r="C524" s="6">
        <v>705200</v>
      </c>
      <c r="D524" s="5" t="s">
        <v>438</v>
      </c>
      <c r="E524" s="5" t="s">
        <v>107</v>
      </c>
      <c r="F524" s="7" t="s">
        <v>139</v>
      </c>
      <c r="G524" s="8">
        <v>54.566399999999994</v>
      </c>
      <c r="H524" s="9">
        <v>98</v>
      </c>
      <c r="I524" s="8">
        <f>H524*$H$3</f>
        <v>5.88</v>
      </c>
      <c r="J524" s="8"/>
      <c r="K524" s="15"/>
      <c r="L524" s="5"/>
      <c r="M524" s="8"/>
      <c r="N524" s="5"/>
      <c r="O524" s="8"/>
      <c r="P524" s="9"/>
      <c r="Q524" s="8"/>
      <c r="R524" s="8"/>
      <c r="S524" s="8"/>
      <c r="T524" s="16">
        <f t="shared" si="19"/>
        <v>60.4464</v>
      </c>
    </row>
    <row r="525" spans="1:20" ht="15" hidden="1" outlineLevel="2">
      <c r="A525" s="5" t="s">
        <v>229</v>
      </c>
      <c r="B525" s="19" t="s">
        <v>253</v>
      </c>
      <c r="C525" s="6">
        <v>705200</v>
      </c>
      <c r="D525" s="5" t="s">
        <v>438</v>
      </c>
      <c r="E525" s="5" t="s">
        <v>107</v>
      </c>
      <c r="F525" s="7" t="s">
        <v>116</v>
      </c>
      <c r="G525" s="8">
        <v>143.97072899999998</v>
      </c>
      <c r="H525" s="9">
        <v>133</v>
      </c>
      <c r="I525" s="8">
        <f>H525*$H$2</f>
        <v>63.839999999999996</v>
      </c>
      <c r="J525" s="8"/>
      <c r="K525" s="15"/>
      <c r="L525" s="5"/>
      <c r="M525" s="8"/>
      <c r="N525" s="5"/>
      <c r="O525" s="8"/>
      <c r="P525" s="9"/>
      <c r="Q525" s="8"/>
      <c r="R525" s="8"/>
      <c r="S525" s="8"/>
      <c r="T525" s="16">
        <f t="shared" si="19"/>
        <v>207.81072899999998</v>
      </c>
    </row>
    <row r="526" spans="1:20" ht="15" hidden="1" outlineLevel="2">
      <c r="A526" s="5" t="s">
        <v>229</v>
      </c>
      <c r="B526" s="19" t="s">
        <v>253</v>
      </c>
      <c r="C526" s="6">
        <v>705200</v>
      </c>
      <c r="D526" s="5" t="s">
        <v>438</v>
      </c>
      <c r="E526" s="5" t="s">
        <v>107</v>
      </c>
      <c r="F526" s="5" t="s">
        <v>110</v>
      </c>
      <c r="G526" s="52"/>
      <c r="H526" s="53"/>
      <c r="I526" s="52"/>
      <c r="J526" s="52">
        <v>180</v>
      </c>
      <c r="K526" s="15"/>
      <c r="L526" s="5"/>
      <c r="M526" s="52"/>
      <c r="N526" s="5"/>
      <c r="O526" s="52"/>
      <c r="P526" s="53"/>
      <c r="Q526" s="52"/>
      <c r="R526" s="52"/>
      <c r="S526" s="52"/>
      <c r="T526" s="16">
        <f t="shared" si="19"/>
        <v>180</v>
      </c>
    </row>
    <row r="527" spans="1:20" ht="15" hidden="1" outlineLevel="2">
      <c r="A527" s="5" t="s">
        <v>229</v>
      </c>
      <c r="B527" s="19" t="s">
        <v>253</v>
      </c>
      <c r="C527" s="6">
        <v>705210</v>
      </c>
      <c r="D527" s="5" t="s">
        <v>435</v>
      </c>
      <c r="E527" s="5" t="s">
        <v>107</v>
      </c>
      <c r="F527" s="7">
        <v>15</v>
      </c>
      <c r="G527" s="8">
        <v>1461.840646</v>
      </c>
      <c r="H527" s="9">
        <v>3982</v>
      </c>
      <c r="I527" s="8">
        <f>H527*$H$1</f>
        <v>398.20000000000005</v>
      </c>
      <c r="J527" s="8"/>
      <c r="K527" s="15"/>
      <c r="L527" s="5"/>
      <c r="M527" s="8"/>
      <c r="N527" s="5"/>
      <c r="O527" s="8"/>
      <c r="P527" s="9"/>
      <c r="Q527" s="8"/>
      <c r="R527" s="8"/>
      <c r="S527" s="8"/>
      <c r="T527" s="16">
        <f t="shared" si="19"/>
        <v>1860.0406460000002</v>
      </c>
    </row>
    <row r="528" spans="1:20" ht="15" hidden="1" outlineLevel="2">
      <c r="A528" s="5" t="s">
        <v>229</v>
      </c>
      <c r="B528" s="19" t="s">
        <v>253</v>
      </c>
      <c r="C528" s="6">
        <v>705210</v>
      </c>
      <c r="D528" s="5" t="s">
        <v>435</v>
      </c>
      <c r="E528" s="5" t="s">
        <v>107</v>
      </c>
      <c r="F528" s="7" t="s">
        <v>137</v>
      </c>
      <c r="G528" s="8">
        <v>127.033876</v>
      </c>
      <c r="H528" s="9">
        <v>28</v>
      </c>
      <c r="I528" s="8">
        <f>H528*$H$3</f>
        <v>1.68</v>
      </c>
      <c r="J528" s="8"/>
      <c r="K528" s="15"/>
      <c r="L528" s="5"/>
      <c r="M528" s="8"/>
      <c r="N528" s="5"/>
      <c r="O528" s="8"/>
      <c r="P528" s="9"/>
      <c r="Q528" s="8"/>
      <c r="R528" s="8"/>
      <c r="S528" s="8"/>
      <c r="T528" s="16">
        <f t="shared" si="19"/>
        <v>128.713876</v>
      </c>
    </row>
    <row r="529" spans="1:20" ht="15" hidden="1" outlineLevel="2">
      <c r="A529" s="5" t="s">
        <v>229</v>
      </c>
      <c r="B529" s="19" t="s">
        <v>253</v>
      </c>
      <c r="C529" s="6">
        <v>705210</v>
      </c>
      <c r="D529" s="5" t="s">
        <v>435</v>
      </c>
      <c r="E529" s="5" t="s">
        <v>107</v>
      </c>
      <c r="F529" s="7" t="s">
        <v>138</v>
      </c>
      <c r="G529" s="8">
        <v>1003.583781</v>
      </c>
      <c r="H529" s="9">
        <v>504</v>
      </c>
      <c r="I529" s="8">
        <f>H529*$H$3</f>
        <v>30.24</v>
      </c>
      <c r="J529" s="8"/>
      <c r="K529" s="15"/>
      <c r="L529" s="5"/>
      <c r="M529" s="8"/>
      <c r="N529" s="5"/>
      <c r="O529" s="8"/>
      <c r="P529" s="9"/>
      <c r="Q529" s="8"/>
      <c r="R529" s="8"/>
      <c r="S529" s="8"/>
      <c r="T529" s="16">
        <f t="shared" si="19"/>
        <v>1033.823781</v>
      </c>
    </row>
    <row r="530" spans="1:20" ht="15" hidden="1" outlineLevel="2">
      <c r="A530" s="5" t="s">
        <v>229</v>
      </c>
      <c r="B530" s="19" t="s">
        <v>253</v>
      </c>
      <c r="C530" s="6">
        <v>705210</v>
      </c>
      <c r="D530" s="5" t="s">
        <v>435</v>
      </c>
      <c r="E530" s="5" t="s">
        <v>107</v>
      </c>
      <c r="F530" s="7" t="s">
        <v>139</v>
      </c>
      <c r="G530" s="8">
        <v>786.8685999999999</v>
      </c>
      <c r="H530" s="9">
        <v>1531</v>
      </c>
      <c r="I530" s="8">
        <f>H530*$H$3</f>
        <v>91.86</v>
      </c>
      <c r="J530" s="8"/>
      <c r="K530" s="15"/>
      <c r="L530" s="5"/>
      <c r="M530" s="8"/>
      <c r="N530" s="5"/>
      <c r="O530" s="8"/>
      <c r="P530" s="9"/>
      <c r="Q530" s="8"/>
      <c r="R530" s="8"/>
      <c r="S530" s="8"/>
      <c r="T530" s="16">
        <f aca="true" t="shared" si="20" ref="T530:T561">G530+I530+J530+M530+O530+Q530+R530+S530</f>
        <v>878.7285999999999</v>
      </c>
    </row>
    <row r="531" spans="1:20" ht="15" hidden="1" outlineLevel="2">
      <c r="A531" s="5" t="s">
        <v>229</v>
      </c>
      <c r="B531" s="19" t="s">
        <v>253</v>
      </c>
      <c r="C531" s="6">
        <v>705210</v>
      </c>
      <c r="D531" s="5" t="s">
        <v>435</v>
      </c>
      <c r="E531" s="5" t="s">
        <v>107</v>
      </c>
      <c r="F531" s="7" t="s">
        <v>116</v>
      </c>
      <c r="G531" s="8">
        <v>5825.4890596000005</v>
      </c>
      <c r="H531" s="9">
        <v>4758</v>
      </c>
      <c r="I531" s="8">
        <f>H531*$H$2</f>
        <v>2283.8399999999997</v>
      </c>
      <c r="J531" s="8"/>
      <c r="K531" s="15"/>
      <c r="L531" s="5"/>
      <c r="M531" s="8"/>
      <c r="N531" s="5"/>
      <c r="O531" s="8"/>
      <c r="P531" s="9"/>
      <c r="Q531" s="8"/>
      <c r="R531" s="8"/>
      <c r="S531" s="8"/>
      <c r="T531" s="16">
        <f t="shared" si="20"/>
        <v>8109.329059600001</v>
      </c>
    </row>
    <row r="532" spans="1:20" ht="15" hidden="1" outlineLevel="2">
      <c r="A532" s="5" t="s">
        <v>229</v>
      </c>
      <c r="B532" s="19" t="s">
        <v>253</v>
      </c>
      <c r="C532" s="6">
        <v>705210</v>
      </c>
      <c r="D532" s="5" t="s">
        <v>435</v>
      </c>
      <c r="E532" s="5" t="s">
        <v>107</v>
      </c>
      <c r="F532" s="5" t="s">
        <v>110</v>
      </c>
      <c r="G532" s="52"/>
      <c r="H532" s="53"/>
      <c r="I532" s="52"/>
      <c r="J532" s="52">
        <v>180</v>
      </c>
      <c r="K532" s="15"/>
      <c r="L532" s="5"/>
      <c r="M532" s="52"/>
      <c r="N532" s="5"/>
      <c r="O532" s="52"/>
      <c r="P532" s="53"/>
      <c r="Q532" s="52"/>
      <c r="R532" s="52"/>
      <c r="S532" s="52"/>
      <c r="T532" s="16">
        <f t="shared" si="20"/>
        <v>180</v>
      </c>
    </row>
    <row r="533" spans="1:20" ht="15" hidden="1" outlineLevel="2">
      <c r="A533" s="5" t="s">
        <v>229</v>
      </c>
      <c r="B533" s="19" t="s">
        <v>253</v>
      </c>
      <c r="C533" s="6">
        <v>705210</v>
      </c>
      <c r="D533" s="5" t="s">
        <v>435</v>
      </c>
      <c r="E533" s="5" t="s">
        <v>36</v>
      </c>
      <c r="F533" s="5" t="s">
        <v>36</v>
      </c>
      <c r="G533" s="52"/>
      <c r="H533" s="53"/>
      <c r="I533" s="52"/>
      <c r="J533" s="52"/>
      <c r="K533" s="15"/>
      <c r="L533" s="5"/>
      <c r="M533" s="52"/>
      <c r="N533" s="15">
        <f>O533/$O$2</f>
        <v>1.25</v>
      </c>
      <c r="O533" s="52">
        <v>90</v>
      </c>
      <c r="P533" s="53"/>
      <c r="Q533" s="52"/>
      <c r="R533" s="52"/>
      <c r="S533" s="52"/>
      <c r="T533" s="16">
        <f t="shared" si="20"/>
        <v>90</v>
      </c>
    </row>
    <row r="534" spans="1:20" ht="15" hidden="1" outlineLevel="2">
      <c r="A534" s="5" t="s">
        <v>229</v>
      </c>
      <c r="B534" s="19" t="s">
        <v>253</v>
      </c>
      <c r="C534" s="6">
        <v>705245</v>
      </c>
      <c r="D534" s="5" t="s">
        <v>436</v>
      </c>
      <c r="E534" s="5" t="s">
        <v>107</v>
      </c>
      <c r="F534" s="7">
        <v>15</v>
      </c>
      <c r="G534" s="8">
        <v>2295.505383000009</v>
      </c>
      <c r="H534" s="9">
        <v>6623</v>
      </c>
      <c r="I534" s="8">
        <f>H534*$H$1</f>
        <v>662.3000000000001</v>
      </c>
      <c r="J534" s="8"/>
      <c r="K534" s="15"/>
      <c r="L534" s="5"/>
      <c r="M534" s="8"/>
      <c r="N534" s="5"/>
      <c r="O534" s="8"/>
      <c r="P534" s="9"/>
      <c r="Q534" s="8"/>
      <c r="R534" s="8"/>
      <c r="S534" s="8"/>
      <c r="T534" s="16">
        <f t="shared" si="20"/>
        <v>2957.805383000009</v>
      </c>
    </row>
    <row r="535" spans="1:20" ht="15" hidden="1" outlineLevel="2">
      <c r="A535" s="5" t="s">
        <v>229</v>
      </c>
      <c r="B535" s="19" t="s">
        <v>253</v>
      </c>
      <c r="C535" s="6">
        <v>705245</v>
      </c>
      <c r="D535" s="5" t="s">
        <v>436</v>
      </c>
      <c r="E535" s="5" t="s">
        <v>107</v>
      </c>
      <c r="F535" s="7" t="s">
        <v>137</v>
      </c>
      <c r="G535" s="8">
        <v>31.480247500000004</v>
      </c>
      <c r="H535" s="9">
        <v>9</v>
      </c>
      <c r="I535" s="8">
        <f>H535*$H$3</f>
        <v>0.54</v>
      </c>
      <c r="J535" s="8"/>
      <c r="K535" s="15"/>
      <c r="L535" s="5"/>
      <c r="M535" s="8"/>
      <c r="N535" s="5"/>
      <c r="O535" s="8"/>
      <c r="P535" s="9"/>
      <c r="Q535" s="8"/>
      <c r="R535" s="8"/>
      <c r="S535" s="8"/>
      <c r="T535" s="16">
        <f t="shared" si="20"/>
        <v>32.0202475</v>
      </c>
    </row>
    <row r="536" spans="1:20" ht="15" hidden="1" outlineLevel="2">
      <c r="A536" s="5" t="s">
        <v>229</v>
      </c>
      <c r="B536" s="19" t="s">
        <v>253</v>
      </c>
      <c r="C536" s="6">
        <v>705245</v>
      </c>
      <c r="D536" s="5" t="s">
        <v>436</v>
      </c>
      <c r="E536" s="5" t="s">
        <v>107</v>
      </c>
      <c r="F536" s="7" t="s">
        <v>138</v>
      </c>
      <c r="G536" s="8">
        <v>651.408669</v>
      </c>
      <c r="H536" s="9">
        <v>369</v>
      </c>
      <c r="I536" s="8">
        <f>H536*$H$3</f>
        <v>22.14</v>
      </c>
      <c r="J536" s="8"/>
      <c r="K536" s="15"/>
      <c r="L536" s="5"/>
      <c r="M536" s="8"/>
      <c r="N536" s="5"/>
      <c r="O536" s="8"/>
      <c r="P536" s="9"/>
      <c r="Q536" s="8"/>
      <c r="R536" s="8"/>
      <c r="S536" s="8"/>
      <c r="T536" s="16">
        <f t="shared" si="20"/>
        <v>673.548669</v>
      </c>
    </row>
    <row r="537" spans="1:20" ht="15" hidden="1" outlineLevel="2">
      <c r="A537" s="5" t="s">
        <v>229</v>
      </c>
      <c r="B537" s="19" t="s">
        <v>253</v>
      </c>
      <c r="C537" s="6">
        <v>705245</v>
      </c>
      <c r="D537" s="5" t="s">
        <v>436</v>
      </c>
      <c r="E537" s="5" t="s">
        <v>107</v>
      </c>
      <c r="F537" s="7" t="s">
        <v>139</v>
      </c>
      <c r="G537" s="8">
        <v>392.28734999999995</v>
      </c>
      <c r="H537" s="9">
        <v>780</v>
      </c>
      <c r="I537" s="8">
        <f>H537*$H$3</f>
        <v>46.8</v>
      </c>
      <c r="J537" s="8"/>
      <c r="K537" s="15"/>
      <c r="L537" s="5"/>
      <c r="M537" s="8"/>
      <c r="N537" s="5"/>
      <c r="O537" s="8"/>
      <c r="P537" s="9"/>
      <c r="Q537" s="8"/>
      <c r="R537" s="8"/>
      <c r="S537" s="8"/>
      <c r="T537" s="16">
        <f t="shared" si="20"/>
        <v>439.08734999999996</v>
      </c>
    </row>
    <row r="538" spans="1:20" ht="15" hidden="1" outlineLevel="2">
      <c r="A538" s="5" t="s">
        <v>229</v>
      </c>
      <c r="B538" s="19" t="s">
        <v>253</v>
      </c>
      <c r="C538" s="6">
        <v>705245</v>
      </c>
      <c r="D538" s="5" t="s">
        <v>436</v>
      </c>
      <c r="E538" s="5" t="s">
        <v>107</v>
      </c>
      <c r="F538" s="7" t="s">
        <v>116</v>
      </c>
      <c r="G538" s="8">
        <v>1106.418054</v>
      </c>
      <c r="H538" s="9">
        <v>895</v>
      </c>
      <c r="I538" s="8">
        <f>H538*$H$2</f>
        <v>429.59999999999997</v>
      </c>
      <c r="J538" s="8"/>
      <c r="K538" s="15"/>
      <c r="L538" s="5"/>
      <c r="M538" s="8"/>
      <c r="N538" s="5"/>
      <c r="O538" s="8"/>
      <c r="P538" s="9"/>
      <c r="Q538" s="8"/>
      <c r="R538" s="8"/>
      <c r="S538" s="8"/>
      <c r="T538" s="16">
        <f t="shared" si="20"/>
        <v>1536.018054</v>
      </c>
    </row>
    <row r="539" spans="1:20" ht="15" hidden="1" outlineLevel="2">
      <c r="A539" s="5" t="s">
        <v>229</v>
      </c>
      <c r="B539" s="19" t="s">
        <v>253</v>
      </c>
      <c r="C539" s="6">
        <v>705245</v>
      </c>
      <c r="D539" s="5" t="s">
        <v>436</v>
      </c>
      <c r="E539" s="5" t="s">
        <v>107</v>
      </c>
      <c r="F539" s="5" t="s">
        <v>110</v>
      </c>
      <c r="G539" s="52"/>
      <c r="H539" s="53"/>
      <c r="I539" s="52"/>
      <c r="J539" s="52">
        <v>180</v>
      </c>
      <c r="K539" s="15"/>
      <c r="L539" s="5"/>
      <c r="M539" s="52"/>
      <c r="N539" s="5"/>
      <c r="O539" s="52"/>
      <c r="P539" s="53"/>
      <c r="Q539" s="52"/>
      <c r="R539" s="52"/>
      <c r="S539" s="52"/>
      <c r="T539" s="16">
        <f t="shared" si="20"/>
        <v>180</v>
      </c>
    </row>
    <row r="540" spans="1:20" ht="15" hidden="1" outlineLevel="2">
      <c r="A540" s="5" t="s">
        <v>229</v>
      </c>
      <c r="B540" s="19" t="s">
        <v>253</v>
      </c>
      <c r="C540" s="6">
        <v>705245</v>
      </c>
      <c r="D540" s="5" t="s">
        <v>436</v>
      </c>
      <c r="E540" s="5" t="s">
        <v>36</v>
      </c>
      <c r="F540" s="5" t="s">
        <v>36</v>
      </c>
      <c r="G540" s="52"/>
      <c r="H540" s="53"/>
      <c r="I540" s="52"/>
      <c r="J540" s="52"/>
      <c r="K540" s="15"/>
      <c r="L540" s="5"/>
      <c r="M540" s="52"/>
      <c r="N540" s="15">
        <f>O540/$O$2</f>
        <v>1.25</v>
      </c>
      <c r="O540" s="52">
        <v>90</v>
      </c>
      <c r="P540" s="53"/>
      <c r="Q540" s="52"/>
      <c r="R540" s="52"/>
      <c r="S540" s="52"/>
      <c r="T540" s="16">
        <f t="shared" si="20"/>
        <v>90</v>
      </c>
    </row>
    <row r="541" spans="1:20" ht="15" hidden="1" outlineLevel="2">
      <c r="A541" s="5" t="s">
        <v>229</v>
      </c>
      <c r="B541" s="19" t="s">
        <v>253</v>
      </c>
      <c r="C541" s="6">
        <v>705245</v>
      </c>
      <c r="D541" s="5" t="s">
        <v>436</v>
      </c>
      <c r="E541" s="5" t="s">
        <v>107</v>
      </c>
      <c r="F541" s="7" t="s">
        <v>858</v>
      </c>
      <c r="G541" s="8">
        <v>550.66</v>
      </c>
      <c r="H541" s="9"/>
      <c r="I541" s="8"/>
      <c r="J541" s="8"/>
      <c r="K541" s="15"/>
      <c r="L541" s="5"/>
      <c r="M541" s="8"/>
      <c r="N541" s="5"/>
      <c r="O541" s="8"/>
      <c r="P541" s="9"/>
      <c r="Q541" s="8"/>
      <c r="R541" s="8"/>
      <c r="S541" s="8"/>
      <c r="T541" s="16">
        <f t="shared" si="20"/>
        <v>550.66</v>
      </c>
    </row>
    <row r="542" spans="1:20" ht="15" hidden="1" outlineLevel="2">
      <c r="A542" s="5" t="s">
        <v>229</v>
      </c>
      <c r="B542" s="19" t="s">
        <v>253</v>
      </c>
      <c r="C542" s="6">
        <v>705245</v>
      </c>
      <c r="D542" s="5" t="s">
        <v>436</v>
      </c>
      <c r="E542" s="5" t="s">
        <v>44</v>
      </c>
      <c r="F542" s="5" t="s">
        <v>44</v>
      </c>
      <c r="G542" s="52"/>
      <c r="H542" s="53"/>
      <c r="I542" s="52"/>
      <c r="J542" s="52"/>
      <c r="K542" s="15"/>
      <c r="L542" s="5"/>
      <c r="M542" s="52"/>
      <c r="N542" s="5"/>
      <c r="O542" s="52"/>
      <c r="P542" s="53">
        <f>R542/$R$2</f>
        <v>442.99999999999994</v>
      </c>
      <c r="Q542" s="52">
        <v>69.14</v>
      </c>
      <c r="R542" s="52">
        <v>4.43</v>
      </c>
      <c r="S542" s="52"/>
      <c r="T542" s="16">
        <f t="shared" si="20"/>
        <v>73.57</v>
      </c>
    </row>
    <row r="543" spans="1:20" ht="15" hidden="1" outlineLevel="2">
      <c r="A543" s="5" t="s">
        <v>229</v>
      </c>
      <c r="B543" s="19" t="s">
        <v>251</v>
      </c>
      <c r="C543" s="6">
        <v>705300</v>
      </c>
      <c r="D543" s="5" t="s">
        <v>430</v>
      </c>
      <c r="E543" s="5" t="s">
        <v>107</v>
      </c>
      <c r="F543" s="7">
        <v>15</v>
      </c>
      <c r="G543" s="8">
        <v>211.33067300000002</v>
      </c>
      <c r="H543" s="9">
        <v>606</v>
      </c>
      <c r="I543" s="8">
        <f>H543*$H$1</f>
        <v>60.6</v>
      </c>
      <c r="J543" s="8"/>
      <c r="K543" s="15"/>
      <c r="L543" s="5"/>
      <c r="M543" s="8"/>
      <c r="N543" s="5"/>
      <c r="O543" s="8"/>
      <c r="P543" s="9"/>
      <c r="Q543" s="8"/>
      <c r="R543" s="8"/>
      <c r="S543" s="8"/>
      <c r="T543" s="16">
        <f t="shared" si="20"/>
        <v>271.930673</v>
      </c>
    </row>
    <row r="544" spans="1:20" ht="15" hidden="1" outlineLevel="2">
      <c r="A544" s="5" t="s">
        <v>229</v>
      </c>
      <c r="B544" s="19" t="s">
        <v>251</v>
      </c>
      <c r="C544" s="6">
        <v>705300</v>
      </c>
      <c r="D544" s="5" t="s">
        <v>430</v>
      </c>
      <c r="E544" s="5" t="s">
        <v>107</v>
      </c>
      <c r="F544" s="7" t="s">
        <v>137</v>
      </c>
      <c r="G544" s="8">
        <v>9.89232</v>
      </c>
      <c r="H544" s="9">
        <v>2</v>
      </c>
      <c r="I544" s="8">
        <f>H544*$H$3</f>
        <v>0.12</v>
      </c>
      <c r="J544" s="8"/>
      <c r="K544" s="15"/>
      <c r="L544" s="5"/>
      <c r="M544" s="8"/>
      <c r="N544" s="5"/>
      <c r="O544" s="8"/>
      <c r="P544" s="9"/>
      <c r="Q544" s="8"/>
      <c r="R544" s="8"/>
      <c r="S544" s="8"/>
      <c r="T544" s="16">
        <f t="shared" si="20"/>
        <v>10.012319999999999</v>
      </c>
    </row>
    <row r="545" spans="1:20" ht="15" hidden="1" outlineLevel="2">
      <c r="A545" s="5" t="s">
        <v>229</v>
      </c>
      <c r="B545" s="19" t="s">
        <v>251</v>
      </c>
      <c r="C545" s="6">
        <v>705300</v>
      </c>
      <c r="D545" s="5" t="s">
        <v>430</v>
      </c>
      <c r="E545" s="5" t="s">
        <v>107</v>
      </c>
      <c r="F545" s="7" t="s">
        <v>138</v>
      </c>
      <c r="G545" s="8">
        <v>16.110009</v>
      </c>
      <c r="H545" s="9">
        <v>6</v>
      </c>
      <c r="I545" s="8">
        <f>H545*$H$3</f>
        <v>0.36</v>
      </c>
      <c r="J545" s="8"/>
      <c r="K545" s="15"/>
      <c r="L545" s="5"/>
      <c r="M545" s="8"/>
      <c r="N545" s="5"/>
      <c r="O545" s="8"/>
      <c r="P545" s="9"/>
      <c r="Q545" s="8"/>
      <c r="R545" s="8"/>
      <c r="S545" s="8"/>
      <c r="T545" s="16">
        <f t="shared" si="20"/>
        <v>16.470009</v>
      </c>
    </row>
    <row r="546" spans="1:20" ht="15" hidden="1" outlineLevel="2">
      <c r="A546" s="5" t="s">
        <v>229</v>
      </c>
      <c r="B546" s="19" t="s">
        <v>251</v>
      </c>
      <c r="C546" s="6">
        <v>705300</v>
      </c>
      <c r="D546" s="5" t="s">
        <v>430</v>
      </c>
      <c r="E546" s="5" t="s">
        <v>107</v>
      </c>
      <c r="F546" s="7" t="s">
        <v>139</v>
      </c>
      <c r="G546" s="8">
        <v>62.523999999999994</v>
      </c>
      <c r="H546" s="9">
        <v>20</v>
      </c>
      <c r="I546" s="8">
        <f>H546*$H$3</f>
        <v>1.2</v>
      </c>
      <c r="J546" s="8"/>
      <c r="K546" s="15"/>
      <c r="L546" s="5"/>
      <c r="M546" s="8"/>
      <c r="N546" s="5"/>
      <c r="O546" s="8"/>
      <c r="P546" s="9"/>
      <c r="Q546" s="8"/>
      <c r="R546" s="8"/>
      <c r="S546" s="8"/>
      <c r="T546" s="16">
        <f t="shared" si="20"/>
        <v>63.724</v>
      </c>
    </row>
    <row r="547" spans="1:20" ht="15" hidden="1" outlineLevel="2">
      <c r="A547" s="5" t="s">
        <v>229</v>
      </c>
      <c r="B547" s="19" t="s">
        <v>251</v>
      </c>
      <c r="C547" s="6">
        <v>705300</v>
      </c>
      <c r="D547" s="5" t="s">
        <v>430</v>
      </c>
      <c r="E547" s="5" t="s">
        <v>107</v>
      </c>
      <c r="F547" s="5" t="s">
        <v>110</v>
      </c>
      <c r="G547" s="52"/>
      <c r="H547" s="53"/>
      <c r="I547" s="52"/>
      <c r="J547" s="52">
        <v>180</v>
      </c>
      <c r="K547" s="15"/>
      <c r="L547" s="5"/>
      <c r="M547" s="52"/>
      <c r="N547" s="5"/>
      <c r="O547" s="52"/>
      <c r="P547" s="53"/>
      <c r="Q547" s="52"/>
      <c r="R547" s="52"/>
      <c r="S547" s="52"/>
      <c r="T547" s="16">
        <f t="shared" si="20"/>
        <v>180</v>
      </c>
    </row>
    <row r="548" spans="1:20" ht="15" hidden="1" outlineLevel="2">
      <c r="A548" s="5" t="s">
        <v>229</v>
      </c>
      <c r="B548" s="19" t="s">
        <v>242</v>
      </c>
      <c r="C548" s="6">
        <v>705401</v>
      </c>
      <c r="D548" s="5" t="s">
        <v>445</v>
      </c>
      <c r="E548" s="5" t="s">
        <v>107</v>
      </c>
      <c r="F548" s="7" t="s">
        <v>116</v>
      </c>
      <c r="G548" s="8">
        <v>31.576173999999998</v>
      </c>
      <c r="H548" s="9">
        <v>51</v>
      </c>
      <c r="I548" s="8">
        <f>H548*$H$2</f>
        <v>24.48</v>
      </c>
      <c r="J548" s="8"/>
      <c r="K548" s="15"/>
      <c r="L548" s="5"/>
      <c r="M548" s="8"/>
      <c r="N548" s="5"/>
      <c r="O548" s="8"/>
      <c r="P548" s="9"/>
      <c r="Q548" s="8"/>
      <c r="R548" s="8"/>
      <c r="S548" s="8"/>
      <c r="T548" s="16">
        <f t="shared" si="20"/>
        <v>56.056174</v>
      </c>
    </row>
    <row r="549" spans="1:20" ht="15" hidden="1" outlineLevel="2">
      <c r="A549" s="5" t="s">
        <v>229</v>
      </c>
      <c r="B549" s="19" t="s">
        <v>242</v>
      </c>
      <c r="C549" s="6">
        <v>705401</v>
      </c>
      <c r="D549" s="5" t="s">
        <v>445</v>
      </c>
      <c r="E549" s="5" t="s">
        <v>107</v>
      </c>
      <c r="F549" s="5" t="s">
        <v>110</v>
      </c>
      <c r="G549" s="52"/>
      <c r="H549" s="53"/>
      <c r="I549" s="52"/>
      <c r="J549" s="52">
        <v>15</v>
      </c>
      <c r="K549" s="15"/>
      <c r="L549" s="5"/>
      <c r="M549" s="52"/>
      <c r="N549" s="5"/>
      <c r="O549" s="52"/>
      <c r="P549" s="53"/>
      <c r="Q549" s="52"/>
      <c r="R549" s="52"/>
      <c r="S549" s="52"/>
      <c r="T549" s="16">
        <f t="shared" si="20"/>
        <v>15</v>
      </c>
    </row>
    <row r="550" spans="1:20" ht="15" hidden="1" outlineLevel="2">
      <c r="A550" s="12" t="s">
        <v>229</v>
      </c>
      <c r="B550" s="20" t="s">
        <v>242</v>
      </c>
      <c r="C550" s="12">
        <v>705401</v>
      </c>
      <c r="D550" s="12" t="s">
        <v>445</v>
      </c>
      <c r="E550" s="12" t="s">
        <v>111</v>
      </c>
      <c r="F550" s="12" t="s">
        <v>111</v>
      </c>
      <c r="G550" s="54"/>
      <c r="H550" s="55"/>
      <c r="I550" s="54"/>
      <c r="J550" s="54"/>
      <c r="K550" s="14">
        <v>6</v>
      </c>
      <c r="L550" s="13">
        <v>0.13</v>
      </c>
      <c r="M550" s="54">
        <f>K550*L550*$M$2</f>
        <v>2445.3</v>
      </c>
      <c r="N550" s="56"/>
      <c r="O550" s="54"/>
      <c r="P550" s="55"/>
      <c r="Q550" s="54"/>
      <c r="R550" s="54"/>
      <c r="S550" s="54"/>
      <c r="T550" s="16">
        <f t="shared" si="20"/>
        <v>2445.3</v>
      </c>
    </row>
    <row r="551" spans="1:20" ht="15" hidden="1" outlineLevel="2">
      <c r="A551" s="5" t="s">
        <v>229</v>
      </c>
      <c r="B551" s="19" t="s">
        <v>242</v>
      </c>
      <c r="C551" s="6">
        <v>706201</v>
      </c>
      <c r="D551" s="5" t="s">
        <v>22</v>
      </c>
      <c r="E551" s="5" t="s">
        <v>107</v>
      </c>
      <c r="F551" s="7" t="s">
        <v>139</v>
      </c>
      <c r="G551" s="8">
        <v>13.397999999999998</v>
      </c>
      <c r="H551" s="9">
        <v>30</v>
      </c>
      <c r="I551" s="8">
        <f>H551*$H$3</f>
        <v>1.7999999999999998</v>
      </c>
      <c r="J551" s="8"/>
      <c r="K551" s="15"/>
      <c r="L551" s="5"/>
      <c r="M551" s="8"/>
      <c r="N551" s="5"/>
      <c r="O551" s="8"/>
      <c r="P551" s="9"/>
      <c r="Q551" s="8"/>
      <c r="R551" s="8"/>
      <c r="S551" s="8"/>
      <c r="T551" s="16">
        <f t="shared" si="20"/>
        <v>15.197999999999997</v>
      </c>
    </row>
    <row r="552" spans="1:20" ht="15" hidden="1" outlineLevel="2">
      <c r="A552" s="12" t="s">
        <v>229</v>
      </c>
      <c r="B552" s="20" t="s">
        <v>242</v>
      </c>
      <c r="C552" s="12">
        <v>706201</v>
      </c>
      <c r="D552" s="12" t="s">
        <v>22</v>
      </c>
      <c r="E552" s="12" t="s">
        <v>111</v>
      </c>
      <c r="F552" s="12" t="s">
        <v>111</v>
      </c>
      <c r="G552" s="54"/>
      <c r="H552" s="55"/>
      <c r="I552" s="54"/>
      <c r="J552" s="54"/>
      <c r="K552" s="14">
        <v>2</v>
      </c>
      <c r="L552" s="13">
        <v>0.07145</v>
      </c>
      <c r="M552" s="54">
        <f>K552*L552*$M$2</f>
        <v>447.9915</v>
      </c>
      <c r="N552" s="56"/>
      <c r="O552" s="54"/>
      <c r="P552" s="55"/>
      <c r="Q552" s="54"/>
      <c r="R552" s="54"/>
      <c r="S552" s="54"/>
      <c r="T552" s="16">
        <f t="shared" si="20"/>
        <v>447.9915</v>
      </c>
    </row>
    <row r="553" spans="1:20" ht="15" hidden="1" outlineLevel="2">
      <c r="A553" s="12" t="s">
        <v>229</v>
      </c>
      <c r="B553" s="20" t="s">
        <v>242</v>
      </c>
      <c r="C553" s="12">
        <v>706201</v>
      </c>
      <c r="D553" s="12" t="s">
        <v>23</v>
      </c>
      <c r="E553" s="12" t="s">
        <v>111</v>
      </c>
      <c r="F553" s="12" t="s">
        <v>111</v>
      </c>
      <c r="G553" s="54"/>
      <c r="H553" s="55"/>
      <c r="I553" s="54"/>
      <c r="J553" s="54"/>
      <c r="K553" s="14">
        <v>2</v>
      </c>
      <c r="L553" s="13">
        <v>0.07145</v>
      </c>
      <c r="M553" s="54">
        <f>K553*L553*$M$2</f>
        <v>447.9915</v>
      </c>
      <c r="N553" s="56"/>
      <c r="O553" s="54"/>
      <c r="P553" s="55"/>
      <c r="Q553" s="54"/>
      <c r="R553" s="54"/>
      <c r="S553" s="54"/>
      <c r="T553" s="16">
        <f t="shared" si="20"/>
        <v>447.9915</v>
      </c>
    </row>
    <row r="554" spans="1:20" ht="15" hidden="1" outlineLevel="2">
      <c r="A554" s="5" t="s">
        <v>229</v>
      </c>
      <c r="B554" s="19" t="s">
        <v>242</v>
      </c>
      <c r="C554" s="6">
        <v>706201</v>
      </c>
      <c r="D554" s="5" t="s">
        <v>441</v>
      </c>
      <c r="E554" s="5" t="s">
        <v>107</v>
      </c>
      <c r="F554" s="7">
        <v>15</v>
      </c>
      <c r="G554" s="8">
        <v>31.911400000000004</v>
      </c>
      <c r="H554" s="9">
        <v>91</v>
      </c>
      <c r="I554" s="8">
        <f>H554*$H$1</f>
        <v>9.1</v>
      </c>
      <c r="J554" s="8"/>
      <c r="K554" s="15"/>
      <c r="L554" s="5"/>
      <c r="M554" s="8"/>
      <c r="N554" s="5"/>
      <c r="O554" s="8"/>
      <c r="P554" s="9"/>
      <c r="Q554" s="8"/>
      <c r="R554" s="8"/>
      <c r="S554" s="8"/>
      <c r="T554" s="16">
        <f t="shared" si="20"/>
        <v>41.0114</v>
      </c>
    </row>
    <row r="555" spans="1:20" ht="15" hidden="1" outlineLevel="2">
      <c r="A555" s="5" t="s">
        <v>229</v>
      </c>
      <c r="B555" s="19" t="s">
        <v>242</v>
      </c>
      <c r="C555" s="6">
        <v>706201</v>
      </c>
      <c r="D555" s="5" t="s">
        <v>441</v>
      </c>
      <c r="E555" s="5" t="s">
        <v>107</v>
      </c>
      <c r="F555" s="7" t="s">
        <v>137</v>
      </c>
      <c r="G555" s="8">
        <v>31.7687735</v>
      </c>
      <c r="H555" s="9">
        <v>7</v>
      </c>
      <c r="I555" s="8">
        <f>H555*$H$3</f>
        <v>0.42</v>
      </c>
      <c r="J555" s="8"/>
      <c r="K555" s="15"/>
      <c r="L555" s="5"/>
      <c r="M555" s="8"/>
      <c r="N555" s="5"/>
      <c r="O555" s="8"/>
      <c r="P555" s="9"/>
      <c r="Q555" s="8"/>
      <c r="R555" s="8"/>
      <c r="S555" s="8"/>
      <c r="T555" s="16">
        <f t="shared" si="20"/>
        <v>32.1887735</v>
      </c>
    </row>
    <row r="556" spans="1:20" ht="15" hidden="1" outlineLevel="2">
      <c r="A556" s="5" t="s">
        <v>229</v>
      </c>
      <c r="B556" s="19" t="s">
        <v>242</v>
      </c>
      <c r="C556" s="6">
        <v>706201</v>
      </c>
      <c r="D556" s="5" t="s">
        <v>441</v>
      </c>
      <c r="E556" s="5" t="s">
        <v>107</v>
      </c>
      <c r="F556" s="7" t="s">
        <v>138</v>
      </c>
      <c r="G556" s="8">
        <v>1.294464</v>
      </c>
      <c r="H556" s="9">
        <v>1</v>
      </c>
      <c r="I556" s="8">
        <f>H556*$H$3</f>
        <v>0.06</v>
      </c>
      <c r="J556" s="8"/>
      <c r="K556" s="15"/>
      <c r="L556" s="5"/>
      <c r="M556" s="8"/>
      <c r="N556" s="5"/>
      <c r="O556" s="8"/>
      <c r="P556" s="9"/>
      <c r="Q556" s="8"/>
      <c r="R556" s="8"/>
      <c r="S556" s="8"/>
      <c r="T556" s="16">
        <f t="shared" si="20"/>
        <v>1.3544640000000001</v>
      </c>
    </row>
    <row r="557" spans="1:20" ht="15" hidden="1" outlineLevel="2">
      <c r="A557" s="5" t="s">
        <v>229</v>
      </c>
      <c r="B557" s="19" t="s">
        <v>242</v>
      </c>
      <c r="C557" s="6">
        <v>706201</v>
      </c>
      <c r="D557" s="5" t="s">
        <v>441</v>
      </c>
      <c r="E557" s="5" t="s">
        <v>107</v>
      </c>
      <c r="F557" s="7" t="s">
        <v>139</v>
      </c>
      <c r="G557" s="8">
        <v>7.308</v>
      </c>
      <c r="H557" s="9">
        <v>4</v>
      </c>
      <c r="I557" s="8">
        <f>H557*$H$3</f>
        <v>0.24</v>
      </c>
      <c r="J557" s="8"/>
      <c r="K557" s="15"/>
      <c r="L557" s="5"/>
      <c r="M557" s="8"/>
      <c r="N557" s="5"/>
      <c r="O557" s="8"/>
      <c r="P557" s="9"/>
      <c r="Q557" s="8"/>
      <c r="R557" s="8"/>
      <c r="S557" s="8"/>
      <c r="T557" s="16">
        <f t="shared" si="20"/>
        <v>7.548</v>
      </c>
    </row>
    <row r="558" spans="1:20" ht="15" hidden="1" outlineLevel="2">
      <c r="A558" s="5" t="s">
        <v>229</v>
      </c>
      <c r="B558" s="19" t="s">
        <v>242</v>
      </c>
      <c r="C558" s="6">
        <v>706201</v>
      </c>
      <c r="D558" s="5" t="s">
        <v>441</v>
      </c>
      <c r="E558" s="5" t="s">
        <v>107</v>
      </c>
      <c r="F558" s="5" t="s">
        <v>110</v>
      </c>
      <c r="G558" s="52"/>
      <c r="H558" s="53"/>
      <c r="I558" s="52"/>
      <c r="J558" s="52">
        <v>195</v>
      </c>
      <c r="K558" s="15"/>
      <c r="L558" s="5"/>
      <c r="M558" s="52"/>
      <c r="N558" s="5"/>
      <c r="O558" s="52"/>
      <c r="P558" s="53"/>
      <c r="Q558" s="52"/>
      <c r="R558" s="52"/>
      <c r="S558" s="52"/>
      <c r="T558" s="16">
        <f t="shared" si="20"/>
        <v>195</v>
      </c>
    </row>
    <row r="559" spans="1:20" ht="15" hidden="1" outlineLevel="2">
      <c r="A559" s="12" t="s">
        <v>229</v>
      </c>
      <c r="B559" s="20" t="s">
        <v>242</v>
      </c>
      <c r="C559" s="12">
        <v>706201</v>
      </c>
      <c r="D559" s="12" t="s">
        <v>441</v>
      </c>
      <c r="E559" s="12" t="s">
        <v>111</v>
      </c>
      <c r="F559" s="12" t="s">
        <v>111</v>
      </c>
      <c r="G559" s="54"/>
      <c r="H559" s="55"/>
      <c r="I559" s="54"/>
      <c r="J559" s="54"/>
      <c r="K559" s="14">
        <v>6</v>
      </c>
      <c r="L559" s="13">
        <v>0.01</v>
      </c>
      <c r="M559" s="54">
        <f>K559*L559*$M$2</f>
        <v>188.1</v>
      </c>
      <c r="N559" s="56"/>
      <c r="O559" s="54"/>
      <c r="P559" s="55"/>
      <c r="Q559" s="54"/>
      <c r="R559" s="54"/>
      <c r="S559" s="54"/>
      <c r="T559" s="16">
        <f t="shared" si="20"/>
        <v>188.1</v>
      </c>
    </row>
    <row r="560" spans="1:20" ht="15" hidden="1" outlineLevel="2">
      <c r="A560" s="5" t="s">
        <v>229</v>
      </c>
      <c r="B560" s="19" t="s">
        <v>242</v>
      </c>
      <c r="C560" s="6">
        <v>706202</v>
      </c>
      <c r="D560" s="5" t="s">
        <v>401</v>
      </c>
      <c r="E560" s="5" t="s">
        <v>107</v>
      </c>
      <c r="F560" s="7">
        <v>15</v>
      </c>
      <c r="G560" s="8">
        <v>57.1986110000001</v>
      </c>
      <c r="H560" s="9">
        <v>159</v>
      </c>
      <c r="I560" s="8">
        <f>H560*$H$1</f>
        <v>15.9</v>
      </c>
      <c r="J560" s="8"/>
      <c r="K560" s="15"/>
      <c r="L560" s="5"/>
      <c r="M560" s="8"/>
      <c r="N560" s="5"/>
      <c r="O560" s="8"/>
      <c r="P560" s="9"/>
      <c r="Q560" s="8"/>
      <c r="R560" s="8"/>
      <c r="S560" s="8"/>
      <c r="T560" s="16">
        <f t="shared" si="20"/>
        <v>73.0986110000001</v>
      </c>
    </row>
    <row r="561" spans="1:20" ht="15" hidden="1" outlineLevel="2">
      <c r="A561" s="5" t="s">
        <v>229</v>
      </c>
      <c r="B561" s="19" t="s">
        <v>242</v>
      </c>
      <c r="C561" s="6">
        <v>706202</v>
      </c>
      <c r="D561" s="5" t="s">
        <v>401</v>
      </c>
      <c r="E561" s="5" t="s">
        <v>107</v>
      </c>
      <c r="F561" s="7" t="s">
        <v>137</v>
      </c>
      <c r="G561" s="8">
        <v>13.076410500000001</v>
      </c>
      <c r="H561" s="9">
        <v>4</v>
      </c>
      <c r="I561" s="8">
        <f>H561*$H$3</f>
        <v>0.24</v>
      </c>
      <c r="J561" s="8"/>
      <c r="K561" s="15"/>
      <c r="L561" s="5"/>
      <c r="M561" s="8"/>
      <c r="N561" s="5"/>
      <c r="O561" s="8"/>
      <c r="P561" s="9"/>
      <c r="Q561" s="8"/>
      <c r="R561" s="8"/>
      <c r="S561" s="8"/>
      <c r="T561" s="16">
        <f t="shared" si="20"/>
        <v>13.316410500000002</v>
      </c>
    </row>
    <row r="562" spans="1:20" ht="15" hidden="1" outlineLevel="2">
      <c r="A562" s="5" t="s">
        <v>229</v>
      </c>
      <c r="B562" s="19" t="s">
        <v>242</v>
      </c>
      <c r="C562" s="6">
        <v>706202</v>
      </c>
      <c r="D562" s="5" t="s">
        <v>401</v>
      </c>
      <c r="E562" s="5" t="s">
        <v>107</v>
      </c>
      <c r="F562" s="7" t="s">
        <v>138</v>
      </c>
      <c r="G562" s="8">
        <v>1.294464</v>
      </c>
      <c r="H562" s="9">
        <v>1</v>
      </c>
      <c r="I562" s="8">
        <f>H562*$H$3</f>
        <v>0.06</v>
      </c>
      <c r="J562" s="8"/>
      <c r="K562" s="15"/>
      <c r="L562" s="5"/>
      <c r="M562" s="8"/>
      <c r="N562" s="5"/>
      <c r="O562" s="8"/>
      <c r="P562" s="9"/>
      <c r="Q562" s="8"/>
      <c r="R562" s="8"/>
      <c r="S562" s="8"/>
      <c r="T562" s="16">
        <f aca="true" t="shared" si="21" ref="T562:T593">G562+I562+J562+M562+O562+Q562+R562+S562</f>
        <v>1.3544640000000001</v>
      </c>
    </row>
    <row r="563" spans="1:20" ht="15" hidden="1" outlineLevel="2">
      <c r="A563" s="5" t="s">
        <v>229</v>
      </c>
      <c r="B563" s="19" t="s">
        <v>242</v>
      </c>
      <c r="C563" s="6">
        <v>706202</v>
      </c>
      <c r="D563" s="5" t="s">
        <v>401</v>
      </c>
      <c r="E563" s="5" t="s">
        <v>107</v>
      </c>
      <c r="F563" s="7" t="s">
        <v>139</v>
      </c>
      <c r="G563" s="8">
        <v>7.8256499999999996</v>
      </c>
      <c r="H563" s="9">
        <v>13</v>
      </c>
      <c r="I563" s="8">
        <f>H563*$H$3</f>
        <v>0.78</v>
      </c>
      <c r="J563" s="8"/>
      <c r="K563" s="15"/>
      <c r="L563" s="5"/>
      <c r="M563" s="8"/>
      <c r="N563" s="5"/>
      <c r="O563" s="8"/>
      <c r="P563" s="9"/>
      <c r="Q563" s="8"/>
      <c r="R563" s="8"/>
      <c r="S563" s="8"/>
      <c r="T563" s="16">
        <f t="shared" si="21"/>
        <v>8.605649999999999</v>
      </c>
    </row>
    <row r="564" spans="1:20" ht="15" hidden="1" outlineLevel="2">
      <c r="A564" s="5" t="s">
        <v>229</v>
      </c>
      <c r="B564" s="19" t="s">
        <v>242</v>
      </c>
      <c r="C564" s="6">
        <v>706202</v>
      </c>
      <c r="D564" s="5" t="s">
        <v>401</v>
      </c>
      <c r="E564" s="5" t="s">
        <v>107</v>
      </c>
      <c r="F564" s="7" t="s">
        <v>116</v>
      </c>
      <c r="G564" s="8">
        <v>0.7316806</v>
      </c>
      <c r="H564" s="9">
        <v>2</v>
      </c>
      <c r="I564" s="8">
        <f>H564*$H$2</f>
        <v>0.96</v>
      </c>
      <c r="J564" s="8"/>
      <c r="K564" s="15"/>
      <c r="L564" s="5"/>
      <c r="M564" s="8"/>
      <c r="N564" s="5"/>
      <c r="O564" s="8"/>
      <c r="P564" s="9"/>
      <c r="Q564" s="8"/>
      <c r="R564" s="8"/>
      <c r="S564" s="8"/>
      <c r="T564" s="16">
        <f t="shared" si="21"/>
        <v>1.6916806</v>
      </c>
    </row>
    <row r="565" spans="1:20" ht="15" hidden="1" outlineLevel="2">
      <c r="A565" s="5" t="s">
        <v>229</v>
      </c>
      <c r="B565" s="19" t="s">
        <v>242</v>
      </c>
      <c r="C565" s="6">
        <v>706202</v>
      </c>
      <c r="D565" s="5" t="s">
        <v>401</v>
      </c>
      <c r="E565" s="5" t="s">
        <v>107</v>
      </c>
      <c r="F565" s="5" t="s">
        <v>110</v>
      </c>
      <c r="G565" s="52"/>
      <c r="H565" s="53"/>
      <c r="I565" s="52"/>
      <c r="J565" s="52">
        <v>180</v>
      </c>
      <c r="K565" s="15"/>
      <c r="L565" s="5"/>
      <c r="M565" s="52"/>
      <c r="N565" s="5"/>
      <c r="O565" s="52"/>
      <c r="P565" s="53"/>
      <c r="Q565" s="52"/>
      <c r="R565" s="52"/>
      <c r="S565" s="52"/>
      <c r="T565" s="16">
        <f t="shared" si="21"/>
        <v>180</v>
      </c>
    </row>
    <row r="566" spans="1:20" ht="15" hidden="1" outlineLevel="2">
      <c r="A566" s="5" t="s">
        <v>229</v>
      </c>
      <c r="B566" s="19" t="s">
        <v>242</v>
      </c>
      <c r="C566" s="6">
        <v>706202</v>
      </c>
      <c r="D566" s="5" t="s">
        <v>401</v>
      </c>
      <c r="E566" s="5" t="s">
        <v>36</v>
      </c>
      <c r="F566" s="5" t="s">
        <v>36</v>
      </c>
      <c r="G566" s="52"/>
      <c r="H566" s="53"/>
      <c r="I566" s="52"/>
      <c r="J566" s="52"/>
      <c r="K566" s="15"/>
      <c r="L566" s="5"/>
      <c r="M566" s="52"/>
      <c r="N566" s="15">
        <f>O566/$O$2</f>
        <v>0.75</v>
      </c>
      <c r="O566" s="52">
        <v>54</v>
      </c>
      <c r="P566" s="53"/>
      <c r="Q566" s="52"/>
      <c r="R566" s="52"/>
      <c r="S566" s="52"/>
      <c r="T566" s="16">
        <f t="shared" si="21"/>
        <v>54</v>
      </c>
    </row>
    <row r="567" spans="1:20" ht="15" hidden="1" outlineLevel="2">
      <c r="A567" s="12" t="s">
        <v>229</v>
      </c>
      <c r="B567" s="20" t="s">
        <v>242</v>
      </c>
      <c r="C567" s="12">
        <v>706202</v>
      </c>
      <c r="D567" s="12" t="s">
        <v>401</v>
      </c>
      <c r="E567" s="12" t="s">
        <v>111</v>
      </c>
      <c r="F567" s="12" t="s">
        <v>111</v>
      </c>
      <c r="G567" s="54"/>
      <c r="H567" s="55"/>
      <c r="I567" s="54"/>
      <c r="J567" s="54"/>
      <c r="K567" s="14">
        <v>6</v>
      </c>
      <c r="L567" s="13">
        <v>0.01</v>
      </c>
      <c r="M567" s="54">
        <f>K567*L567*$M$2</f>
        <v>188.1</v>
      </c>
      <c r="N567" s="56"/>
      <c r="O567" s="54"/>
      <c r="P567" s="55"/>
      <c r="Q567" s="54"/>
      <c r="R567" s="54"/>
      <c r="S567" s="54"/>
      <c r="T567" s="16">
        <f t="shared" si="21"/>
        <v>188.1</v>
      </c>
    </row>
    <row r="568" spans="1:20" ht="15" hidden="1" outlineLevel="2">
      <c r="A568" s="5" t="s">
        <v>229</v>
      </c>
      <c r="B568" s="19" t="s">
        <v>242</v>
      </c>
      <c r="C568" s="6">
        <v>706203</v>
      </c>
      <c r="D568" s="5" t="s">
        <v>442</v>
      </c>
      <c r="E568" s="5" t="s">
        <v>107</v>
      </c>
      <c r="F568" s="7">
        <v>15</v>
      </c>
      <c r="G568" s="8">
        <v>16096.19765899997</v>
      </c>
      <c r="H568" s="9">
        <v>45161</v>
      </c>
      <c r="I568" s="8">
        <f>H568*$H$1</f>
        <v>4516.1</v>
      </c>
      <c r="J568" s="8"/>
      <c r="K568" s="15"/>
      <c r="L568" s="5"/>
      <c r="M568" s="8"/>
      <c r="N568" s="5"/>
      <c r="O568" s="8"/>
      <c r="P568" s="9"/>
      <c r="Q568" s="8"/>
      <c r="R568" s="8"/>
      <c r="S568" s="8"/>
      <c r="T568" s="16">
        <f t="shared" si="21"/>
        <v>20612.29765899997</v>
      </c>
    </row>
    <row r="569" spans="1:20" ht="15" hidden="1" outlineLevel="2">
      <c r="A569" s="5" t="s">
        <v>229</v>
      </c>
      <c r="B569" s="19" t="s">
        <v>242</v>
      </c>
      <c r="C569" s="6">
        <v>706203</v>
      </c>
      <c r="D569" s="5" t="s">
        <v>442</v>
      </c>
      <c r="E569" s="5" t="s">
        <v>107</v>
      </c>
      <c r="F569" s="7" t="s">
        <v>137</v>
      </c>
      <c r="G569" s="8">
        <v>2850.4874647500055</v>
      </c>
      <c r="H569" s="9">
        <v>446</v>
      </c>
      <c r="I569" s="8">
        <f>H569*$H$3</f>
        <v>26.759999999999998</v>
      </c>
      <c r="J569" s="8"/>
      <c r="K569" s="15"/>
      <c r="L569" s="5"/>
      <c r="M569" s="8"/>
      <c r="N569" s="5"/>
      <c r="O569" s="8"/>
      <c r="P569" s="9"/>
      <c r="Q569" s="8"/>
      <c r="R569" s="8"/>
      <c r="S569" s="8"/>
      <c r="T569" s="16">
        <f t="shared" si="21"/>
        <v>2877.2474647500057</v>
      </c>
    </row>
    <row r="570" spans="1:20" ht="15" hidden="1" outlineLevel="2">
      <c r="A570" s="5" t="s">
        <v>229</v>
      </c>
      <c r="B570" s="19" t="s">
        <v>242</v>
      </c>
      <c r="C570" s="6">
        <v>706203</v>
      </c>
      <c r="D570" s="5" t="s">
        <v>442</v>
      </c>
      <c r="E570" s="5" t="s">
        <v>107</v>
      </c>
      <c r="F570" s="7" t="s">
        <v>138</v>
      </c>
      <c r="G570" s="8">
        <v>5651.033156999993</v>
      </c>
      <c r="H570" s="9">
        <v>3176</v>
      </c>
      <c r="I570" s="8">
        <f>H570*$H$3</f>
        <v>190.56</v>
      </c>
      <c r="J570" s="8"/>
      <c r="K570" s="15"/>
      <c r="L570" s="5"/>
      <c r="M570" s="8"/>
      <c r="N570" s="5"/>
      <c r="O570" s="8"/>
      <c r="P570" s="9"/>
      <c r="Q570" s="8"/>
      <c r="R570" s="8"/>
      <c r="S570" s="8"/>
      <c r="T570" s="16">
        <f t="shared" si="21"/>
        <v>5841.593156999993</v>
      </c>
    </row>
    <row r="571" spans="1:20" ht="15" hidden="1" outlineLevel="2">
      <c r="A571" s="5" t="s">
        <v>229</v>
      </c>
      <c r="B571" s="19" t="s">
        <v>242</v>
      </c>
      <c r="C571" s="6">
        <v>706203</v>
      </c>
      <c r="D571" s="5" t="s">
        <v>442</v>
      </c>
      <c r="E571" s="5" t="s">
        <v>107</v>
      </c>
      <c r="F571" s="7" t="s">
        <v>139</v>
      </c>
      <c r="G571" s="8">
        <v>3764.8410449999997</v>
      </c>
      <c r="H571" s="9">
        <v>4304</v>
      </c>
      <c r="I571" s="8">
        <f>H571*$H$3</f>
        <v>258.24</v>
      </c>
      <c r="J571" s="8"/>
      <c r="K571" s="15"/>
      <c r="L571" s="5"/>
      <c r="M571" s="8"/>
      <c r="N571" s="5"/>
      <c r="O571" s="8"/>
      <c r="P571" s="9"/>
      <c r="Q571" s="8"/>
      <c r="R571" s="8"/>
      <c r="S571" s="8"/>
      <c r="T571" s="16">
        <f t="shared" si="21"/>
        <v>4023.081045</v>
      </c>
    </row>
    <row r="572" spans="1:20" ht="15" hidden="1" outlineLevel="2">
      <c r="A572" s="5" t="s">
        <v>229</v>
      </c>
      <c r="B572" s="19" t="s">
        <v>242</v>
      </c>
      <c r="C572" s="6">
        <v>706203</v>
      </c>
      <c r="D572" s="5" t="s">
        <v>442</v>
      </c>
      <c r="E572" s="5" t="s">
        <v>107</v>
      </c>
      <c r="F572" s="7" t="s">
        <v>116</v>
      </c>
      <c r="G572" s="8">
        <v>12269.768509599982</v>
      </c>
      <c r="H572" s="9">
        <v>12986</v>
      </c>
      <c r="I572" s="8">
        <f>H572*$H$2</f>
        <v>6233.28</v>
      </c>
      <c r="J572" s="8"/>
      <c r="K572" s="15"/>
      <c r="L572" s="5"/>
      <c r="M572" s="8"/>
      <c r="N572" s="5"/>
      <c r="O572" s="8"/>
      <c r="P572" s="9"/>
      <c r="Q572" s="8"/>
      <c r="R572" s="8"/>
      <c r="S572" s="8"/>
      <c r="T572" s="16">
        <f t="shared" si="21"/>
        <v>18503.048509599983</v>
      </c>
    </row>
    <row r="573" spans="1:20" ht="15" hidden="1" outlineLevel="2">
      <c r="A573" s="5" t="s">
        <v>229</v>
      </c>
      <c r="B573" s="19" t="s">
        <v>242</v>
      </c>
      <c r="C573" s="6">
        <v>706203</v>
      </c>
      <c r="D573" s="5" t="s">
        <v>442</v>
      </c>
      <c r="E573" s="5" t="s">
        <v>107</v>
      </c>
      <c r="F573" s="7" t="s">
        <v>157</v>
      </c>
      <c r="G573" s="8">
        <v>2.24</v>
      </c>
      <c r="H573" s="9">
        <v>1</v>
      </c>
      <c r="I573" s="8">
        <f>H573*$H$2</f>
        <v>0.48</v>
      </c>
      <c r="J573" s="8"/>
      <c r="K573" s="15"/>
      <c r="L573" s="5"/>
      <c r="M573" s="8"/>
      <c r="N573" s="5"/>
      <c r="O573" s="8"/>
      <c r="P573" s="9"/>
      <c r="Q573" s="8"/>
      <c r="R573" s="8"/>
      <c r="S573" s="8"/>
      <c r="T573" s="16">
        <f t="shared" si="21"/>
        <v>2.72</v>
      </c>
    </row>
    <row r="574" spans="1:20" ht="15" hidden="1" outlineLevel="2">
      <c r="A574" s="5" t="s">
        <v>229</v>
      </c>
      <c r="B574" s="19" t="s">
        <v>242</v>
      </c>
      <c r="C574" s="6">
        <v>706203</v>
      </c>
      <c r="D574" s="5" t="s">
        <v>442</v>
      </c>
      <c r="E574" s="5" t="s">
        <v>107</v>
      </c>
      <c r="F574" s="7" t="s">
        <v>171</v>
      </c>
      <c r="G574" s="8">
        <v>127.13505199999999</v>
      </c>
      <c r="H574" s="9">
        <v>41</v>
      </c>
      <c r="I574" s="8">
        <f>H574*$H$3</f>
        <v>2.46</v>
      </c>
      <c r="J574" s="8"/>
      <c r="K574" s="15"/>
      <c r="L574" s="5"/>
      <c r="M574" s="8"/>
      <c r="N574" s="5"/>
      <c r="O574" s="8"/>
      <c r="P574" s="9"/>
      <c r="Q574" s="8"/>
      <c r="R574" s="8"/>
      <c r="S574" s="8"/>
      <c r="T574" s="16">
        <f t="shared" si="21"/>
        <v>129.59505199999998</v>
      </c>
    </row>
    <row r="575" spans="1:20" ht="15" hidden="1" outlineLevel="2">
      <c r="A575" s="5" t="s">
        <v>229</v>
      </c>
      <c r="B575" s="19" t="s">
        <v>242</v>
      </c>
      <c r="C575" s="6">
        <v>706203</v>
      </c>
      <c r="D575" s="5" t="s">
        <v>442</v>
      </c>
      <c r="E575" s="5" t="s">
        <v>107</v>
      </c>
      <c r="F575" s="5" t="s">
        <v>110</v>
      </c>
      <c r="G575" s="52"/>
      <c r="H575" s="53"/>
      <c r="I575" s="52"/>
      <c r="J575" s="52">
        <v>180</v>
      </c>
      <c r="K575" s="15"/>
      <c r="L575" s="5"/>
      <c r="M575" s="52"/>
      <c r="N575" s="5"/>
      <c r="O575" s="52"/>
      <c r="P575" s="53"/>
      <c r="Q575" s="52"/>
      <c r="R575" s="52"/>
      <c r="S575" s="52"/>
      <c r="T575" s="16">
        <f t="shared" si="21"/>
        <v>180</v>
      </c>
    </row>
    <row r="576" spans="1:20" ht="15" hidden="1" outlineLevel="2">
      <c r="A576" s="5" t="s">
        <v>229</v>
      </c>
      <c r="B576" s="19" t="s">
        <v>242</v>
      </c>
      <c r="C576" s="6">
        <v>706203</v>
      </c>
      <c r="D576" s="5" t="s">
        <v>442</v>
      </c>
      <c r="E576" s="5" t="s">
        <v>107</v>
      </c>
      <c r="F576" s="7" t="s">
        <v>860</v>
      </c>
      <c r="G576" s="8">
        <v>5.18</v>
      </c>
      <c r="H576" s="9"/>
      <c r="I576" s="8"/>
      <c r="J576" s="8"/>
      <c r="K576" s="15"/>
      <c r="L576" s="5"/>
      <c r="M576" s="8"/>
      <c r="N576" s="5"/>
      <c r="O576" s="8"/>
      <c r="P576" s="9"/>
      <c r="Q576" s="8"/>
      <c r="R576" s="8"/>
      <c r="S576" s="8"/>
      <c r="T576" s="16">
        <f t="shared" si="21"/>
        <v>5.18</v>
      </c>
    </row>
    <row r="577" spans="1:20" ht="15" hidden="1" outlineLevel="2">
      <c r="A577" s="5" t="s">
        <v>229</v>
      </c>
      <c r="B577" s="19" t="s">
        <v>242</v>
      </c>
      <c r="C577" s="6">
        <v>706203</v>
      </c>
      <c r="D577" s="5" t="s">
        <v>442</v>
      </c>
      <c r="E577" s="5" t="s">
        <v>36</v>
      </c>
      <c r="F577" s="5" t="s">
        <v>36</v>
      </c>
      <c r="G577" s="52"/>
      <c r="H577" s="53"/>
      <c r="I577" s="52"/>
      <c r="J577" s="52"/>
      <c r="K577" s="15"/>
      <c r="L577" s="5"/>
      <c r="M577" s="52"/>
      <c r="N577" s="15">
        <f>O577/$O$2</f>
        <v>0.75</v>
      </c>
      <c r="O577" s="52">
        <v>54</v>
      </c>
      <c r="P577" s="53"/>
      <c r="Q577" s="52"/>
      <c r="R577" s="52"/>
      <c r="S577" s="52"/>
      <c r="T577" s="16">
        <f t="shared" si="21"/>
        <v>54</v>
      </c>
    </row>
    <row r="578" spans="1:20" ht="15" hidden="1" outlineLevel="2">
      <c r="A578" s="5" t="s">
        <v>229</v>
      </c>
      <c r="B578" s="19" t="s">
        <v>242</v>
      </c>
      <c r="C578" s="6">
        <v>706203</v>
      </c>
      <c r="D578" s="5" t="s">
        <v>442</v>
      </c>
      <c r="E578" s="5" t="s">
        <v>107</v>
      </c>
      <c r="F578" s="7" t="s">
        <v>143</v>
      </c>
      <c r="G578" s="8">
        <v>14.29</v>
      </c>
      <c r="H578" s="9">
        <v>17</v>
      </c>
      <c r="I578" s="8">
        <f>H578*$H$3</f>
        <v>1.02</v>
      </c>
      <c r="J578" s="8"/>
      <c r="K578" s="15"/>
      <c r="L578" s="5"/>
      <c r="M578" s="8"/>
      <c r="N578" s="5"/>
      <c r="O578" s="8"/>
      <c r="P578" s="9"/>
      <c r="Q578" s="8"/>
      <c r="R578" s="8"/>
      <c r="S578" s="8"/>
      <c r="T578" s="16">
        <f t="shared" si="21"/>
        <v>15.309999999999999</v>
      </c>
    </row>
    <row r="579" spans="1:20" ht="15" hidden="1" outlineLevel="2">
      <c r="A579" s="5" t="s">
        <v>229</v>
      </c>
      <c r="B579" s="19" t="s">
        <v>242</v>
      </c>
      <c r="C579" s="6">
        <v>706203</v>
      </c>
      <c r="D579" s="5" t="s">
        <v>442</v>
      </c>
      <c r="E579" s="5" t="s">
        <v>107</v>
      </c>
      <c r="F579" s="7" t="s">
        <v>214</v>
      </c>
      <c r="G579" s="8">
        <v>1.29</v>
      </c>
      <c r="H579" s="9">
        <v>1</v>
      </c>
      <c r="I579" s="8">
        <f>H579*$H$3</f>
        <v>0.06</v>
      </c>
      <c r="J579" s="8"/>
      <c r="K579" s="15"/>
      <c r="L579" s="5"/>
      <c r="M579" s="8"/>
      <c r="N579" s="5"/>
      <c r="O579" s="8"/>
      <c r="P579" s="9"/>
      <c r="Q579" s="8"/>
      <c r="R579" s="8"/>
      <c r="S579" s="8"/>
      <c r="T579" s="16">
        <f t="shared" si="21"/>
        <v>1.35</v>
      </c>
    </row>
    <row r="580" spans="1:20" ht="15" hidden="1" outlineLevel="2">
      <c r="A580" s="12" t="s">
        <v>229</v>
      </c>
      <c r="B580" s="20" t="s">
        <v>242</v>
      </c>
      <c r="C580" s="12">
        <v>706203</v>
      </c>
      <c r="D580" s="12" t="s">
        <v>442</v>
      </c>
      <c r="E580" s="12" t="s">
        <v>111</v>
      </c>
      <c r="F580" s="12" t="s">
        <v>111</v>
      </c>
      <c r="G580" s="54"/>
      <c r="H580" s="55"/>
      <c r="I580" s="54"/>
      <c r="J580" s="54"/>
      <c r="K580" s="14">
        <v>6</v>
      </c>
      <c r="L580" s="13">
        <v>0.3</v>
      </c>
      <c r="M580" s="54">
        <f>K580*L580*$M$2</f>
        <v>5642.999999999999</v>
      </c>
      <c r="N580" s="56"/>
      <c r="O580" s="54"/>
      <c r="P580" s="55"/>
      <c r="Q580" s="54"/>
      <c r="R580" s="54"/>
      <c r="S580" s="54"/>
      <c r="T580" s="16">
        <f t="shared" si="21"/>
        <v>5642.999999999999</v>
      </c>
    </row>
    <row r="581" spans="1:20" ht="15" hidden="1" outlineLevel="2">
      <c r="A581" s="5" t="s">
        <v>229</v>
      </c>
      <c r="B581" s="19" t="s">
        <v>242</v>
      </c>
      <c r="C581" s="6">
        <v>706203</v>
      </c>
      <c r="D581" s="5" t="s">
        <v>442</v>
      </c>
      <c r="E581" s="5" t="s">
        <v>133</v>
      </c>
      <c r="F581" s="5" t="s">
        <v>133</v>
      </c>
      <c r="G581" s="52"/>
      <c r="H581" s="53"/>
      <c r="I581" s="52"/>
      <c r="J581" s="52"/>
      <c r="K581" s="15"/>
      <c r="L581" s="5"/>
      <c r="M581" s="52"/>
      <c r="N581" s="5"/>
      <c r="O581" s="52"/>
      <c r="P581" s="53"/>
      <c r="Q581" s="52"/>
      <c r="R581" s="52"/>
      <c r="S581" s="52">
        <v>89.92</v>
      </c>
      <c r="T581" s="16">
        <f t="shared" si="21"/>
        <v>89.92</v>
      </c>
    </row>
    <row r="582" spans="1:20" ht="15" hidden="1" outlineLevel="2">
      <c r="A582" s="5" t="s">
        <v>229</v>
      </c>
      <c r="B582" s="19" t="s">
        <v>242</v>
      </c>
      <c r="C582" s="6">
        <v>706203</v>
      </c>
      <c r="D582" s="5" t="s">
        <v>461</v>
      </c>
      <c r="E582" s="5" t="s">
        <v>107</v>
      </c>
      <c r="F582" s="7" t="s">
        <v>860</v>
      </c>
      <c r="G582" s="8">
        <v>268.64</v>
      </c>
      <c r="H582" s="9"/>
      <c r="I582" s="8"/>
      <c r="J582" s="8"/>
      <c r="K582" s="15"/>
      <c r="L582" s="5"/>
      <c r="M582" s="8"/>
      <c r="N582" s="5"/>
      <c r="O582" s="8"/>
      <c r="P582" s="9"/>
      <c r="Q582" s="8"/>
      <c r="R582" s="8"/>
      <c r="S582" s="8"/>
      <c r="T582" s="16">
        <f t="shared" si="21"/>
        <v>268.64</v>
      </c>
    </row>
    <row r="583" spans="1:20" ht="15" hidden="1" outlineLevel="2">
      <c r="A583" s="5" t="s">
        <v>229</v>
      </c>
      <c r="B583" s="19" t="s">
        <v>242</v>
      </c>
      <c r="C583" s="6">
        <v>706207</v>
      </c>
      <c r="D583" s="5" t="s">
        <v>431</v>
      </c>
      <c r="E583" s="5" t="s">
        <v>107</v>
      </c>
      <c r="F583" s="7">
        <v>15</v>
      </c>
      <c r="G583" s="8">
        <v>805.165798</v>
      </c>
      <c r="H583" s="9">
        <v>2227</v>
      </c>
      <c r="I583" s="8">
        <f>H583*$H$1</f>
        <v>222.70000000000002</v>
      </c>
      <c r="J583" s="8"/>
      <c r="K583" s="15"/>
      <c r="L583" s="5"/>
      <c r="M583" s="8"/>
      <c r="N583" s="5"/>
      <c r="O583" s="8"/>
      <c r="P583" s="9"/>
      <c r="Q583" s="8"/>
      <c r="R583" s="8"/>
      <c r="S583" s="8"/>
      <c r="T583" s="16">
        <f t="shared" si="21"/>
        <v>1027.865798</v>
      </c>
    </row>
    <row r="584" spans="1:20" ht="15" hidden="1" outlineLevel="2">
      <c r="A584" s="5" t="s">
        <v>229</v>
      </c>
      <c r="B584" s="19" t="s">
        <v>242</v>
      </c>
      <c r="C584" s="6">
        <v>706207</v>
      </c>
      <c r="D584" s="5" t="s">
        <v>431</v>
      </c>
      <c r="E584" s="5" t="s">
        <v>107</v>
      </c>
      <c r="F584" s="7" t="s">
        <v>137</v>
      </c>
      <c r="G584" s="8">
        <v>18.919062</v>
      </c>
      <c r="H584" s="9">
        <v>4</v>
      </c>
      <c r="I584" s="8">
        <f>H584*$H$3</f>
        <v>0.24</v>
      </c>
      <c r="J584" s="8"/>
      <c r="K584" s="15"/>
      <c r="L584" s="5"/>
      <c r="M584" s="8"/>
      <c r="N584" s="5"/>
      <c r="O584" s="8"/>
      <c r="P584" s="9"/>
      <c r="Q584" s="8"/>
      <c r="R584" s="8"/>
      <c r="S584" s="8"/>
      <c r="T584" s="16">
        <f t="shared" si="21"/>
        <v>19.159062</v>
      </c>
    </row>
    <row r="585" spans="1:20" ht="15" hidden="1" outlineLevel="2">
      <c r="A585" s="5" t="s">
        <v>229</v>
      </c>
      <c r="B585" s="19" t="s">
        <v>242</v>
      </c>
      <c r="C585" s="6">
        <v>706207</v>
      </c>
      <c r="D585" s="5" t="s">
        <v>431</v>
      </c>
      <c r="E585" s="5" t="s">
        <v>107</v>
      </c>
      <c r="F585" s="7" t="s">
        <v>138</v>
      </c>
      <c r="G585" s="8">
        <v>22.440747</v>
      </c>
      <c r="H585" s="9">
        <v>12</v>
      </c>
      <c r="I585" s="8">
        <f>H585*$H$3</f>
        <v>0.72</v>
      </c>
      <c r="J585" s="8"/>
      <c r="K585" s="15"/>
      <c r="L585" s="5"/>
      <c r="M585" s="8"/>
      <c r="N585" s="5"/>
      <c r="O585" s="8"/>
      <c r="P585" s="9"/>
      <c r="Q585" s="8"/>
      <c r="R585" s="8"/>
      <c r="S585" s="8"/>
      <c r="T585" s="16">
        <f t="shared" si="21"/>
        <v>23.160747</v>
      </c>
    </row>
    <row r="586" spans="1:20" ht="15" hidden="1" outlineLevel="2">
      <c r="A586" s="5" t="s">
        <v>229</v>
      </c>
      <c r="B586" s="19" t="s">
        <v>242</v>
      </c>
      <c r="C586" s="6">
        <v>706207</v>
      </c>
      <c r="D586" s="5" t="s">
        <v>431</v>
      </c>
      <c r="E586" s="5" t="s">
        <v>107</v>
      </c>
      <c r="F586" s="7" t="s">
        <v>139</v>
      </c>
      <c r="G586" s="8">
        <v>36.144149999999996</v>
      </c>
      <c r="H586" s="9">
        <v>58</v>
      </c>
      <c r="I586" s="8">
        <f>H586*$H$3</f>
        <v>3.48</v>
      </c>
      <c r="J586" s="8"/>
      <c r="K586" s="15"/>
      <c r="L586" s="5"/>
      <c r="M586" s="8"/>
      <c r="N586" s="5"/>
      <c r="O586" s="8"/>
      <c r="P586" s="9"/>
      <c r="Q586" s="8"/>
      <c r="R586" s="8"/>
      <c r="S586" s="8"/>
      <c r="T586" s="16">
        <f t="shared" si="21"/>
        <v>39.62414999999999</v>
      </c>
    </row>
    <row r="587" spans="1:20" ht="15" hidden="1" outlineLevel="2">
      <c r="A587" s="5" t="s">
        <v>229</v>
      </c>
      <c r="B587" s="19" t="s">
        <v>242</v>
      </c>
      <c r="C587" s="6">
        <v>706207</v>
      </c>
      <c r="D587" s="5" t="s">
        <v>431</v>
      </c>
      <c r="E587" s="5" t="s">
        <v>107</v>
      </c>
      <c r="F587" s="7" t="s">
        <v>116</v>
      </c>
      <c r="G587" s="8">
        <v>7.6144039999999995</v>
      </c>
      <c r="H587" s="9">
        <v>7</v>
      </c>
      <c r="I587" s="8">
        <f>H587*$H$2</f>
        <v>3.36</v>
      </c>
      <c r="J587" s="8"/>
      <c r="K587" s="15"/>
      <c r="L587" s="5"/>
      <c r="M587" s="8"/>
      <c r="N587" s="5"/>
      <c r="O587" s="8"/>
      <c r="P587" s="9"/>
      <c r="Q587" s="8"/>
      <c r="R587" s="8"/>
      <c r="S587" s="8"/>
      <c r="T587" s="16">
        <f t="shared" si="21"/>
        <v>10.974404</v>
      </c>
    </row>
    <row r="588" spans="1:20" ht="15" hidden="1" outlineLevel="2">
      <c r="A588" s="5" t="s">
        <v>229</v>
      </c>
      <c r="B588" s="19" t="s">
        <v>242</v>
      </c>
      <c r="C588" s="6">
        <v>706207</v>
      </c>
      <c r="D588" s="5" t="s">
        <v>431</v>
      </c>
      <c r="E588" s="5" t="s">
        <v>107</v>
      </c>
      <c r="F588" s="5" t="s">
        <v>110</v>
      </c>
      <c r="G588" s="52"/>
      <c r="H588" s="53"/>
      <c r="I588" s="52"/>
      <c r="J588" s="52">
        <v>165</v>
      </c>
      <c r="K588" s="15"/>
      <c r="L588" s="5"/>
      <c r="M588" s="52"/>
      <c r="N588" s="5"/>
      <c r="O588" s="52"/>
      <c r="P588" s="53"/>
      <c r="Q588" s="52"/>
      <c r="R588" s="52"/>
      <c r="S588" s="52"/>
      <c r="T588" s="16">
        <f t="shared" si="21"/>
        <v>165</v>
      </c>
    </row>
    <row r="589" spans="1:20" ht="15" hidden="1" outlineLevel="2">
      <c r="A589" s="5" t="s">
        <v>229</v>
      </c>
      <c r="B589" s="19" t="s">
        <v>242</v>
      </c>
      <c r="C589" s="6">
        <v>706207</v>
      </c>
      <c r="D589" s="5" t="s">
        <v>431</v>
      </c>
      <c r="E589" s="5" t="s">
        <v>107</v>
      </c>
      <c r="F589" s="7" t="s">
        <v>143</v>
      </c>
      <c r="G589" s="8">
        <v>0.98</v>
      </c>
      <c r="H589" s="9">
        <v>1</v>
      </c>
      <c r="I589" s="8">
        <f>H589*$H$3</f>
        <v>0.06</v>
      </c>
      <c r="J589" s="8"/>
      <c r="K589" s="15"/>
      <c r="L589" s="5"/>
      <c r="M589" s="8"/>
      <c r="N589" s="5"/>
      <c r="O589" s="8"/>
      <c r="P589" s="9"/>
      <c r="Q589" s="8"/>
      <c r="R589" s="8"/>
      <c r="S589" s="8"/>
      <c r="T589" s="16">
        <f t="shared" si="21"/>
        <v>1.04</v>
      </c>
    </row>
    <row r="590" spans="1:20" ht="15" hidden="1" outlineLevel="2">
      <c r="A590" s="12" t="s">
        <v>229</v>
      </c>
      <c r="B590" s="20" t="s">
        <v>242</v>
      </c>
      <c r="C590" s="12">
        <v>706207</v>
      </c>
      <c r="D590" s="12" t="s">
        <v>431</v>
      </c>
      <c r="E590" s="12" t="s">
        <v>111</v>
      </c>
      <c r="F590" s="12" t="s">
        <v>111</v>
      </c>
      <c r="G590" s="54"/>
      <c r="H590" s="55"/>
      <c r="I590" s="54"/>
      <c r="J590" s="54"/>
      <c r="K590" s="14">
        <v>6</v>
      </c>
      <c r="L590" s="13">
        <v>0.01</v>
      </c>
      <c r="M590" s="54">
        <f>K590*L590*$M$2</f>
        <v>188.1</v>
      </c>
      <c r="N590" s="56"/>
      <c r="O590" s="54"/>
      <c r="P590" s="55"/>
      <c r="Q590" s="54"/>
      <c r="R590" s="54"/>
      <c r="S590" s="54"/>
      <c r="T590" s="16">
        <f t="shared" si="21"/>
        <v>188.1</v>
      </c>
    </row>
    <row r="591" spans="1:20" ht="15" hidden="1" outlineLevel="2">
      <c r="A591" s="5" t="s">
        <v>229</v>
      </c>
      <c r="B591" s="19" t="s">
        <v>242</v>
      </c>
      <c r="C591" s="6">
        <v>706211</v>
      </c>
      <c r="D591" s="5" t="s">
        <v>444</v>
      </c>
      <c r="E591" s="5" t="s">
        <v>107</v>
      </c>
      <c r="F591" s="7">
        <v>15</v>
      </c>
      <c r="G591" s="8">
        <v>6056.950482800041</v>
      </c>
      <c r="H591" s="9">
        <v>17319</v>
      </c>
      <c r="I591" s="8">
        <f>H591*$H$1</f>
        <v>1731.9</v>
      </c>
      <c r="J591" s="8"/>
      <c r="K591" s="15"/>
      <c r="L591" s="5"/>
      <c r="M591" s="8"/>
      <c r="N591" s="5"/>
      <c r="O591" s="8"/>
      <c r="P591" s="9"/>
      <c r="Q591" s="8"/>
      <c r="R591" s="8"/>
      <c r="S591" s="8"/>
      <c r="T591" s="16">
        <f t="shared" si="21"/>
        <v>7788.8504828000405</v>
      </c>
    </row>
    <row r="592" spans="1:20" ht="15" hidden="1" outlineLevel="2">
      <c r="A592" s="5" t="s">
        <v>229</v>
      </c>
      <c r="B592" s="19" t="s">
        <v>242</v>
      </c>
      <c r="C592" s="6">
        <v>706211</v>
      </c>
      <c r="D592" s="5" t="s">
        <v>444</v>
      </c>
      <c r="E592" s="5" t="s">
        <v>107</v>
      </c>
      <c r="F592" s="7" t="s">
        <v>137</v>
      </c>
      <c r="G592" s="8">
        <v>355.62890400000003</v>
      </c>
      <c r="H592" s="9">
        <v>53</v>
      </c>
      <c r="I592" s="8">
        <f>H592*$H$3</f>
        <v>3.1799999999999997</v>
      </c>
      <c r="J592" s="8"/>
      <c r="K592" s="15"/>
      <c r="L592" s="5"/>
      <c r="M592" s="8"/>
      <c r="N592" s="5"/>
      <c r="O592" s="8"/>
      <c r="P592" s="9"/>
      <c r="Q592" s="8"/>
      <c r="R592" s="8"/>
      <c r="S592" s="8"/>
      <c r="T592" s="16">
        <f t="shared" si="21"/>
        <v>358.80890400000004</v>
      </c>
    </row>
    <row r="593" spans="1:20" ht="15" hidden="1" outlineLevel="2">
      <c r="A593" s="5" t="s">
        <v>229</v>
      </c>
      <c r="B593" s="19" t="s">
        <v>242</v>
      </c>
      <c r="C593" s="6">
        <v>706211</v>
      </c>
      <c r="D593" s="5" t="s">
        <v>444</v>
      </c>
      <c r="E593" s="5" t="s">
        <v>107</v>
      </c>
      <c r="F593" s="7" t="s">
        <v>138</v>
      </c>
      <c r="G593" s="8">
        <v>326.8976685</v>
      </c>
      <c r="H593" s="9">
        <v>207</v>
      </c>
      <c r="I593" s="8">
        <f>H593*$H$3</f>
        <v>12.42</v>
      </c>
      <c r="J593" s="8"/>
      <c r="K593" s="15"/>
      <c r="L593" s="5"/>
      <c r="M593" s="8"/>
      <c r="N593" s="5"/>
      <c r="O593" s="8"/>
      <c r="P593" s="9"/>
      <c r="Q593" s="8"/>
      <c r="R593" s="8"/>
      <c r="S593" s="8"/>
      <c r="T593" s="16">
        <f t="shared" si="21"/>
        <v>339.3176685</v>
      </c>
    </row>
    <row r="594" spans="1:20" ht="15" hidden="1" outlineLevel="2">
      <c r="A594" s="5" t="s">
        <v>229</v>
      </c>
      <c r="B594" s="19" t="s">
        <v>242</v>
      </c>
      <c r="C594" s="6">
        <v>706211</v>
      </c>
      <c r="D594" s="5" t="s">
        <v>444</v>
      </c>
      <c r="E594" s="5" t="s">
        <v>107</v>
      </c>
      <c r="F594" s="7" t="s">
        <v>139</v>
      </c>
      <c r="G594" s="8">
        <v>6752.8762</v>
      </c>
      <c r="H594" s="9">
        <v>2067</v>
      </c>
      <c r="I594" s="8">
        <f>H594*$H$3</f>
        <v>124.02</v>
      </c>
      <c r="J594" s="8"/>
      <c r="K594" s="15"/>
      <c r="L594" s="5"/>
      <c r="M594" s="8"/>
      <c r="N594" s="5"/>
      <c r="O594" s="8"/>
      <c r="P594" s="9"/>
      <c r="Q594" s="8"/>
      <c r="R594" s="8"/>
      <c r="S594" s="8"/>
      <c r="T594" s="16">
        <f aca="true" t="shared" si="22" ref="T594:T625">G594+I594+J594+M594+O594+Q594+R594+S594</f>
        <v>6876.8962</v>
      </c>
    </row>
    <row r="595" spans="1:20" ht="15" hidden="1" outlineLevel="2">
      <c r="A595" s="5" t="s">
        <v>229</v>
      </c>
      <c r="B595" s="19" t="s">
        <v>242</v>
      </c>
      <c r="C595" s="6">
        <v>706211</v>
      </c>
      <c r="D595" s="5" t="s">
        <v>444</v>
      </c>
      <c r="E595" s="5" t="s">
        <v>107</v>
      </c>
      <c r="F595" s="7" t="s">
        <v>116</v>
      </c>
      <c r="G595" s="8">
        <v>472.07047160000013</v>
      </c>
      <c r="H595" s="9">
        <v>507</v>
      </c>
      <c r="I595" s="8">
        <f>H595*$H$2</f>
        <v>243.35999999999999</v>
      </c>
      <c r="J595" s="8"/>
      <c r="K595" s="15"/>
      <c r="L595" s="5"/>
      <c r="M595" s="8"/>
      <c r="N595" s="5"/>
      <c r="O595" s="8"/>
      <c r="P595" s="9"/>
      <c r="Q595" s="8"/>
      <c r="R595" s="8"/>
      <c r="S595" s="8"/>
      <c r="T595" s="16">
        <f t="shared" si="22"/>
        <v>715.4304716000001</v>
      </c>
    </row>
    <row r="596" spans="1:20" ht="15" hidden="1" outlineLevel="2">
      <c r="A596" s="5" t="s">
        <v>229</v>
      </c>
      <c r="B596" s="19" t="s">
        <v>242</v>
      </c>
      <c r="C596" s="6">
        <v>706211</v>
      </c>
      <c r="D596" s="5" t="s">
        <v>444</v>
      </c>
      <c r="E596" s="5" t="s">
        <v>107</v>
      </c>
      <c r="F596" s="7" t="s">
        <v>171</v>
      </c>
      <c r="G596" s="8">
        <v>76.674708</v>
      </c>
      <c r="H596" s="9">
        <v>28</v>
      </c>
      <c r="I596" s="8">
        <f>H596*$H$3</f>
        <v>1.68</v>
      </c>
      <c r="J596" s="8"/>
      <c r="K596" s="15"/>
      <c r="L596" s="5"/>
      <c r="M596" s="8"/>
      <c r="N596" s="5"/>
      <c r="O596" s="8"/>
      <c r="P596" s="9"/>
      <c r="Q596" s="8"/>
      <c r="R596" s="8"/>
      <c r="S596" s="8"/>
      <c r="T596" s="16">
        <f t="shared" si="22"/>
        <v>78.354708</v>
      </c>
    </row>
    <row r="597" spans="1:20" ht="15" hidden="1" outlineLevel="2">
      <c r="A597" s="5" t="s">
        <v>229</v>
      </c>
      <c r="B597" s="19" t="s">
        <v>242</v>
      </c>
      <c r="C597" s="6">
        <v>706211</v>
      </c>
      <c r="D597" s="5" t="s">
        <v>444</v>
      </c>
      <c r="E597" s="5" t="s">
        <v>107</v>
      </c>
      <c r="F597" s="5" t="s">
        <v>110</v>
      </c>
      <c r="G597" s="52"/>
      <c r="H597" s="53"/>
      <c r="I597" s="52"/>
      <c r="J597" s="52">
        <v>180</v>
      </c>
      <c r="K597" s="15"/>
      <c r="L597" s="5"/>
      <c r="M597" s="52"/>
      <c r="N597" s="5"/>
      <c r="O597" s="52"/>
      <c r="P597" s="53"/>
      <c r="Q597" s="52"/>
      <c r="R597" s="52"/>
      <c r="S597" s="52"/>
      <c r="T597" s="16">
        <f t="shared" si="22"/>
        <v>180</v>
      </c>
    </row>
    <row r="598" spans="1:20" ht="15" hidden="1" outlineLevel="2">
      <c r="A598" s="5" t="s">
        <v>229</v>
      </c>
      <c r="B598" s="19" t="s">
        <v>242</v>
      </c>
      <c r="C598" s="6">
        <v>706211</v>
      </c>
      <c r="D598" s="5" t="s">
        <v>444</v>
      </c>
      <c r="E598" s="5" t="s">
        <v>36</v>
      </c>
      <c r="F598" s="5" t="s">
        <v>36</v>
      </c>
      <c r="G598" s="52"/>
      <c r="H598" s="53"/>
      <c r="I598" s="52"/>
      <c r="J598" s="52"/>
      <c r="K598" s="15"/>
      <c r="L598" s="5"/>
      <c r="M598" s="52"/>
      <c r="N598" s="15">
        <f>O598/$O$2</f>
        <v>1.25</v>
      </c>
      <c r="O598" s="52">
        <v>90</v>
      </c>
      <c r="P598" s="53"/>
      <c r="Q598" s="52"/>
      <c r="R598" s="52"/>
      <c r="S598" s="52"/>
      <c r="T598" s="16">
        <f t="shared" si="22"/>
        <v>90</v>
      </c>
    </row>
    <row r="599" spans="1:20" ht="15" hidden="1" outlineLevel="2">
      <c r="A599" s="5" t="s">
        <v>229</v>
      </c>
      <c r="B599" s="19" t="s">
        <v>242</v>
      </c>
      <c r="C599" s="6">
        <v>706211</v>
      </c>
      <c r="D599" s="5" t="s">
        <v>444</v>
      </c>
      <c r="E599" s="5" t="s">
        <v>107</v>
      </c>
      <c r="F599" s="7" t="s">
        <v>143</v>
      </c>
      <c r="G599" s="8">
        <v>281.37</v>
      </c>
      <c r="H599" s="9">
        <v>299</v>
      </c>
      <c r="I599" s="8">
        <f>H599*$H$3</f>
        <v>17.939999999999998</v>
      </c>
      <c r="J599" s="8"/>
      <c r="K599" s="15"/>
      <c r="L599" s="5"/>
      <c r="M599" s="8"/>
      <c r="N599" s="5"/>
      <c r="O599" s="8"/>
      <c r="P599" s="9"/>
      <c r="Q599" s="8"/>
      <c r="R599" s="8"/>
      <c r="S599" s="8"/>
      <c r="T599" s="16">
        <f t="shared" si="22"/>
        <v>299.31</v>
      </c>
    </row>
    <row r="600" spans="1:20" ht="15" hidden="1" outlineLevel="2">
      <c r="A600" s="5" t="s">
        <v>229</v>
      </c>
      <c r="B600" s="19" t="s">
        <v>242</v>
      </c>
      <c r="C600" s="6">
        <v>706211</v>
      </c>
      <c r="D600" s="5" t="s">
        <v>444</v>
      </c>
      <c r="E600" s="5" t="s">
        <v>107</v>
      </c>
      <c r="F600" s="7" t="s">
        <v>214</v>
      </c>
      <c r="G600" s="8">
        <v>5.82</v>
      </c>
      <c r="H600" s="9">
        <v>3</v>
      </c>
      <c r="I600" s="8">
        <f>H600*$H$3</f>
        <v>0.18</v>
      </c>
      <c r="J600" s="8"/>
      <c r="K600" s="15"/>
      <c r="L600" s="5"/>
      <c r="M600" s="8"/>
      <c r="N600" s="5"/>
      <c r="O600" s="8"/>
      <c r="P600" s="9"/>
      <c r="Q600" s="8"/>
      <c r="R600" s="8"/>
      <c r="S600" s="8"/>
      <c r="T600" s="16">
        <f t="shared" si="22"/>
        <v>6</v>
      </c>
    </row>
    <row r="601" spans="1:20" ht="15" hidden="1" outlineLevel="2">
      <c r="A601" s="5" t="s">
        <v>229</v>
      </c>
      <c r="B601" s="19" t="s">
        <v>242</v>
      </c>
      <c r="C601" s="6">
        <v>706211</v>
      </c>
      <c r="D601" s="5" t="s">
        <v>444</v>
      </c>
      <c r="E601" s="5" t="s">
        <v>107</v>
      </c>
      <c r="F601" s="7" t="s">
        <v>858</v>
      </c>
      <c r="G601" s="8">
        <v>118344.01</v>
      </c>
      <c r="H601" s="9"/>
      <c r="I601" s="8"/>
      <c r="J601" s="8"/>
      <c r="K601" s="15"/>
      <c r="L601" s="5"/>
      <c r="M601" s="8"/>
      <c r="N601" s="5"/>
      <c r="O601" s="8"/>
      <c r="P601" s="9"/>
      <c r="Q601" s="8"/>
      <c r="R601" s="8"/>
      <c r="S601" s="8"/>
      <c r="T601" s="16">
        <f t="shared" si="22"/>
        <v>118344.01</v>
      </c>
    </row>
    <row r="602" spans="1:20" ht="15" hidden="1" outlineLevel="2">
      <c r="A602" s="5" t="s">
        <v>229</v>
      </c>
      <c r="B602" s="19" t="s">
        <v>242</v>
      </c>
      <c r="C602" s="6">
        <v>706211</v>
      </c>
      <c r="D602" s="5" t="s">
        <v>444</v>
      </c>
      <c r="E602" s="52" t="s">
        <v>107</v>
      </c>
      <c r="F602" s="6" t="s">
        <v>49</v>
      </c>
      <c r="G602" s="52">
        <v>1020</v>
      </c>
      <c r="H602" s="53"/>
      <c r="I602" s="52"/>
      <c r="J602" s="52"/>
      <c r="K602" s="15"/>
      <c r="L602" s="5"/>
      <c r="M602" s="52"/>
      <c r="N602" s="5"/>
      <c r="O602" s="52"/>
      <c r="P602" s="53"/>
      <c r="Q602" s="52"/>
      <c r="R602" s="52"/>
      <c r="S602" s="52"/>
      <c r="T602" s="16">
        <f t="shared" si="22"/>
        <v>1020</v>
      </c>
    </row>
    <row r="603" spans="1:20" ht="15" hidden="1" outlineLevel="2">
      <c r="A603" s="5" t="s">
        <v>229</v>
      </c>
      <c r="B603" s="19" t="s">
        <v>242</v>
      </c>
      <c r="C603" s="6">
        <v>706211</v>
      </c>
      <c r="D603" s="5" t="s">
        <v>444</v>
      </c>
      <c r="E603" s="5" t="s">
        <v>133</v>
      </c>
      <c r="F603" s="5" t="s">
        <v>133</v>
      </c>
      <c r="G603" s="52"/>
      <c r="H603" s="53"/>
      <c r="I603" s="52"/>
      <c r="J603" s="52"/>
      <c r="K603" s="15"/>
      <c r="L603" s="5"/>
      <c r="M603" s="52"/>
      <c r="N603" s="5"/>
      <c r="O603" s="52"/>
      <c r="P603" s="53"/>
      <c r="Q603" s="52"/>
      <c r="R603" s="52"/>
      <c r="S603" s="52">
        <v>57.26</v>
      </c>
      <c r="T603" s="16">
        <f t="shared" si="22"/>
        <v>57.26</v>
      </c>
    </row>
    <row r="604" spans="1:20" ht="15" hidden="1" outlineLevel="2">
      <c r="A604" s="5" t="s">
        <v>229</v>
      </c>
      <c r="B604" s="19" t="s">
        <v>242</v>
      </c>
      <c r="C604" s="6">
        <v>706211</v>
      </c>
      <c r="D604" s="5" t="s">
        <v>444</v>
      </c>
      <c r="E604" s="5" t="s">
        <v>44</v>
      </c>
      <c r="F604" s="5" t="s">
        <v>44</v>
      </c>
      <c r="G604" s="52"/>
      <c r="H604" s="53"/>
      <c r="I604" s="52"/>
      <c r="J604" s="52"/>
      <c r="K604" s="15"/>
      <c r="L604" s="5"/>
      <c r="M604" s="52"/>
      <c r="N604" s="5"/>
      <c r="O604" s="52"/>
      <c r="P604" s="53"/>
      <c r="Q604" s="52">
        <v>20323.87</v>
      </c>
      <c r="R604" s="52"/>
      <c r="S604" s="52"/>
      <c r="T604" s="16">
        <f t="shared" si="22"/>
        <v>20323.87</v>
      </c>
    </row>
    <row r="605" spans="1:20" ht="15" hidden="1" outlineLevel="2">
      <c r="A605" s="5" t="s">
        <v>229</v>
      </c>
      <c r="B605" s="19" t="s">
        <v>242</v>
      </c>
      <c r="C605" s="6">
        <v>706211</v>
      </c>
      <c r="D605" s="5" t="s">
        <v>270</v>
      </c>
      <c r="E605" s="5" t="s">
        <v>36</v>
      </c>
      <c r="F605" s="5" t="s">
        <v>36</v>
      </c>
      <c r="G605" s="52"/>
      <c r="H605" s="53"/>
      <c r="I605" s="52"/>
      <c r="J605" s="52"/>
      <c r="K605" s="15"/>
      <c r="L605" s="5"/>
      <c r="M605" s="52"/>
      <c r="N605" s="15">
        <f>O605/$O$2</f>
        <v>1.75</v>
      </c>
      <c r="O605" s="52">
        <v>126</v>
      </c>
      <c r="P605" s="53"/>
      <c r="Q605" s="52"/>
      <c r="R605" s="52"/>
      <c r="S605" s="52"/>
      <c r="T605" s="16">
        <f t="shared" si="22"/>
        <v>126</v>
      </c>
    </row>
    <row r="606" spans="1:20" ht="15" hidden="1" outlineLevel="2">
      <c r="A606" s="5" t="s">
        <v>229</v>
      </c>
      <c r="B606" s="19" t="s">
        <v>242</v>
      </c>
      <c r="C606" s="6">
        <v>706404</v>
      </c>
      <c r="D606" s="5" t="s">
        <v>443</v>
      </c>
      <c r="E606" s="5" t="s">
        <v>107</v>
      </c>
      <c r="F606" s="7">
        <v>15</v>
      </c>
      <c r="G606" s="8">
        <v>6195.2637550000145</v>
      </c>
      <c r="H606" s="9">
        <v>17654</v>
      </c>
      <c r="I606" s="8">
        <f>H606*$H$1</f>
        <v>1765.4</v>
      </c>
      <c r="J606" s="8"/>
      <c r="K606" s="15"/>
      <c r="L606" s="5"/>
      <c r="M606" s="8"/>
      <c r="N606" s="5"/>
      <c r="O606" s="8"/>
      <c r="P606" s="9"/>
      <c r="Q606" s="8"/>
      <c r="R606" s="8"/>
      <c r="S606" s="8"/>
      <c r="T606" s="16">
        <f t="shared" si="22"/>
        <v>7960.663755000014</v>
      </c>
    </row>
    <row r="607" spans="1:20" ht="15" hidden="1" outlineLevel="2">
      <c r="A607" s="5" t="s">
        <v>229</v>
      </c>
      <c r="B607" s="19" t="s">
        <v>242</v>
      </c>
      <c r="C607" s="6">
        <v>706404</v>
      </c>
      <c r="D607" s="5" t="s">
        <v>443</v>
      </c>
      <c r="E607" s="5" t="s">
        <v>107</v>
      </c>
      <c r="F607" s="7" t="s">
        <v>137</v>
      </c>
      <c r="G607" s="8">
        <v>89.4945825</v>
      </c>
      <c r="H607" s="9">
        <v>20</v>
      </c>
      <c r="I607" s="8">
        <f>H607*$H$3</f>
        <v>1.2</v>
      </c>
      <c r="J607" s="8"/>
      <c r="K607" s="15"/>
      <c r="L607" s="5"/>
      <c r="M607" s="8"/>
      <c r="N607" s="5"/>
      <c r="O607" s="8"/>
      <c r="P607" s="9"/>
      <c r="Q607" s="8"/>
      <c r="R607" s="8"/>
      <c r="S607" s="8"/>
      <c r="T607" s="16">
        <f t="shared" si="22"/>
        <v>90.69458250000001</v>
      </c>
    </row>
    <row r="608" spans="1:20" ht="15" hidden="1" outlineLevel="2">
      <c r="A608" s="5" t="s">
        <v>229</v>
      </c>
      <c r="B608" s="19" t="s">
        <v>242</v>
      </c>
      <c r="C608" s="6">
        <v>706404</v>
      </c>
      <c r="D608" s="5" t="s">
        <v>443</v>
      </c>
      <c r="E608" s="5" t="s">
        <v>107</v>
      </c>
      <c r="F608" s="7" t="s">
        <v>138</v>
      </c>
      <c r="G608" s="8">
        <v>212.099949</v>
      </c>
      <c r="H608" s="9">
        <v>120</v>
      </c>
      <c r="I608" s="8">
        <f>H608*$H$3</f>
        <v>7.199999999999999</v>
      </c>
      <c r="J608" s="8"/>
      <c r="K608" s="15"/>
      <c r="L608" s="5"/>
      <c r="M608" s="8"/>
      <c r="N608" s="5"/>
      <c r="O608" s="8"/>
      <c r="P608" s="9"/>
      <c r="Q608" s="8"/>
      <c r="R608" s="8"/>
      <c r="S608" s="8"/>
      <c r="T608" s="16">
        <f t="shared" si="22"/>
        <v>219.299949</v>
      </c>
    </row>
    <row r="609" spans="1:20" ht="15" hidden="1" outlineLevel="2">
      <c r="A609" s="5" t="s">
        <v>229</v>
      </c>
      <c r="B609" s="19" t="s">
        <v>242</v>
      </c>
      <c r="C609" s="6">
        <v>706404</v>
      </c>
      <c r="D609" s="5" t="s">
        <v>443</v>
      </c>
      <c r="E609" s="5" t="s">
        <v>107</v>
      </c>
      <c r="F609" s="7" t="s">
        <v>139</v>
      </c>
      <c r="G609" s="8">
        <v>12301.053975000004</v>
      </c>
      <c r="H609" s="9">
        <v>3402</v>
      </c>
      <c r="I609" s="8">
        <f>H609*$H$3</f>
        <v>204.12</v>
      </c>
      <c r="J609" s="8"/>
      <c r="K609" s="15"/>
      <c r="L609" s="5"/>
      <c r="M609" s="8"/>
      <c r="N609" s="5"/>
      <c r="O609" s="8"/>
      <c r="P609" s="9"/>
      <c r="Q609" s="8"/>
      <c r="R609" s="8"/>
      <c r="S609" s="8"/>
      <c r="T609" s="16">
        <f t="shared" si="22"/>
        <v>12505.173975000005</v>
      </c>
    </row>
    <row r="610" spans="1:20" ht="15" hidden="1" outlineLevel="2">
      <c r="A610" s="5" t="s">
        <v>229</v>
      </c>
      <c r="B610" s="19" t="s">
        <v>242</v>
      </c>
      <c r="C610" s="6">
        <v>706404</v>
      </c>
      <c r="D610" s="5" t="s">
        <v>443</v>
      </c>
      <c r="E610" s="5" t="s">
        <v>107</v>
      </c>
      <c r="F610" s="7" t="s">
        <v>116</v>
      </c>
      <c r="G610" s="8">
        <v>232.09770639999994</v>
      </c>
      <c r="H610" s="9">
        <v>251</v>
      </c>
      <c r="I610" s="8">
        <f>H610*$H$2</f>
        <v>120.47999999999999</v>
      </c>
      <c r="J610" s="8"/>
      <c r="K610" s="15"/>
      <c r="L610" s="5"/>
      <c r="M610" s="8"/>
      <c r="N610" s="5"/>
      <c r="O610" s="8"/>
      <c r="P610" s="9"/>
      <c r="Q610" s="8"/>
      <c r="R610" s="8"/>
      <c r="S610" s="8"/>
      <c r="T610" s="16">
        <f t="shared" si="22"/>
        <v>352.5777063999999</v>
      </c>
    </row>
    <row r="611" spans="1:20" ht="15" hidden="1" outlineLevel="2">
      <c r="A611" s="5" t="s">
        <v>229</v>
      </c>
      <c r="B611" s="19" t="s">
        <v>242</v>
      </c>
      <c r="C611" s="6">
        <v>706404</v>
      </c>
      <c r="D611" s="5" t="s">
        <v>443</v>
      </c>
      <c r="E611" s="5" t="s">
        <v>107</v>
      </c>
      <c r="F611" s="7" t="s">
        <v>171</v>
      </c>
      <c r="G611" s="8">
        <v>9.759903999999999</v>
      </c>
      <c r="H611" s="9">
        <v>4</v>
      </c>
      <c r="I611" s="8">
        <f>H611*$H$3</f>
        <v>0.24</v>
      </c>
      <c r="J611" s="8"/>
      <c r="K611" s="15"/>
      <c r="L611" s="5"/>
      <c r="M611" s="8"/>
      <c r="N611" s="5"/>
      <c r="O611" s="8"/>
      <c r="P611" s="9"/>
      <c r="Q611" s="8"/>
      <c r="R611" s="8"/>
      <c r="S611" s="8"/>
      <c r="T611" s="16">
        <f t="shared" si="22"/>
        <v>9.999903999999999</v>
      </c>
    </row>
    <row r="612" spans="1:20" ht="15" hidden="1" outlineLevel="2">
      <c r="A612" s="5" t="s">
        <v>229</v>
      </c>
      <c r="B612" s="19" t="s">
        <v>242</v>
      </c>
      <c r="C612" s="6">
        <v>706404</v>
      </c>
      <c r="D612" s="5" t="s">
        <v>443</v>
      </c>
      <c r="E612" s="5" t="s">
        <v>107</v>
      </c>
      <c r="F612" s="5" t="s">
        <v>110</v>
      </c>
      <c r="G612" s="52"/>
      <c r="H612" s="53"/>
      <c r="I612" s="52"/>
      <c r="J612" s="52">
        <v>180</v>
      </c>
      <c r="K612" s="15"/>
      <c r="L612" s="5"/>
      <c r="M612" s="52"/>
      <c r="N612" s="5"/>
      <c r="O612" s="52"/>
      <c r="P612" s="53"/>
      <c r="Q612" s="52"/>
      <c r="R612" s="52"/>
      <c r="S612" s="52"/>
      <c r="T612" s="16">
        <f t="shared" si="22"/>
        <v>180</v>
      </c>
    </row>
    <row r="613" spans="1:20" ht="15" hidden="1" outlineLevel="2">
      <c r="A613" s="5" t="s">
        <v>229</v>
      </c>
      <c r="B613" s="19" t="s">
        <v>242</v>
      </c>
      <c r="C613" s="6">
        <v>706404</v>
      </c>
      <c r="D613" s="5" t="s">
        <v>443</v>
      </c>
      <c r="E613" s="5" t="s">
        <v>107</v>
      </c>
      <c r="F613" s="7" t="s">
        <v>860</v>
      </c>
      <c r="G613" s="8">
        <v>3394.58</v>
      </c>
      <c r="H613" s="9"/>
      <c r="I613" s="8"/>
      <c r="J613" s="8"/>
      <c r="K613" s="15"/>
      <c r="L613" s="5"/>
      <c r="M613" s="8"/>
      <c r="N613" s="5"/>
      <c r="O613" s="8"/>
      <c r="P613" s="9"/>
      <c r="Q613" s="8"/>
      <c r="R613" s="8"/>
      <c r="S613" s="8"/>
      <c r="T613" s="16">
        <f t="shared" si="22"/>
        <v>3394.58</v>
      </c>
    </row>
    <row r="614" spans="1:20" ht="15" hidden="1" outlineLevel="2">
      <c r="A614" s="5" t="s">
        <v>229</v>
      </c>
      <c r="B614" s="19" t="s">
        <v>242</v>
      </c>
      <c r="C614" s="6">
        <v>706404</v>
      </c>
      <c r="D614" s="5" t="s">
        <v>443</v>
      </c>
      <c r="E614" s="5" t="s">
        <v>36</v>
      </c>
      <c r="F614" s="5" t="s">
        <v>36</v>
      </c>
      <c r="G614" s="52"/>
      <c r="H614" s="53"/>
      <c r="I614" s="52"/>
      <c r="J614" s="52"/>
      <c r="K614" s="15"/>
      <c r="L614" s="5"/>
      <c r="M614" s="52"/>
      <c r="N614" s="15">
        <f>O614/$O$2</f>
        <v>3.5</v>
      </c>
      <c r="O614" s="52">
        <v>252</v>
      </c>
      <c r="P614" s="53"/>
      <c r="Q614" s="52"/>
      <c r="R614" s="52"/>
      <c r="S614" s="52"/>
      <c r="T614" s="16">
        <f t="shared" si="22"/>
        <v>252</v>
      </c>
    </row>
    <row r="615" spans="1:20" ht="15" hidden="1" outlineLevel="2">
      <c r="A615" s="5" t="s">
        <v>229</v>
      </c>
      <c r="B615" s="19" t="s">
        <v>242</v>
      </c>
      <c r="C615" s="6">
        <v>706404</v>
      </c>
      <c r="D615" s="5" t="s">
        <v>443</v>
      </c>
      <c r="E615" s="5" t="s">
        <v>107</v>
      </c>
      <c r="F615" s="7" t="s">
        <v>143</v>
      </c>
      <c r="G615" s="8">
        <v>19</v>
      </c>
      <c r="H615" s="9">
        <v>26</v>
      </c>
      <c r="I615" s="8">
        <f>H615*$H$3</f>
        <v>1.56</v>
      </c>
      <c r="J615" s="8"/>
      <c r="K615" s="15"/>
      <c r="L615" s="5"/>
      <c r="M615" s="8"/>
      <c r="N615" s="5"/>
      <c r="O615" s="8"/>
      <c r="P615" s="9"/>
      <c r="Q615" s="8"/>
      <c r="R615" s="8"/>
      <c r="S615" s="8"/>
      <c r="T615" s="16">
        <f t="shared" si="22"/>
        <v>20.56</v>
      </c>
    </row>
    <row r="616" spans="1:20" ht="15" hidden="1" outlineLevel="2">
      <c r="A616" s="5" t="s">
        <v>229</v>
      </c>
      <c r="B616" s="19" t="s">
        <v>242</v>
      </c>
      <c r="C616" s="6">
        <v>706404</v>
      </c>
      <c r="D616" s="5" t="s">
        <v>443</v>
      </c>
      <c r="E616" s="5" t="s">
        <v>107</v>
      </c>
      <c r="F616" s="7" t="s">
        <v>858</v>
      </c>
      <c r="G616" s="8">
        <v>6641.96</v>
      </c>
      <c r="H616" s="9"/>
      <c r="I616" s="8"/>
      <c r="J616" s="8"/>
      <c r="K616" s="15"/>
      <c r="L616" s="5"/>
      <c r="M616" s="8"/>
      <c r="N616" s="5"/>
      <c r="O616" s="8"/>
      <c r="P616" s="9"/>
      <c r="Q616" s="8"/>
      <c r="R616" s="8"/>
      <c r="S616" s="8"/>
      <c r="T616" s="16">
        <f t="shared" si="22"/>
        <v>6641.96</v>
      </c>
    </row>
    <row r="617" spans="1:20" ht="15" hidden="1" outlineLevel="2">
      <c r="A617" s="12" t="s">
        <v>229</v>
      </c>
      <c r="B617" s="20" t="s">
        <v>242</v>
      </c>
      <c r="C617" s="12">
        <v>706404</v>
      </c>
      <c r="D617" s="12" t="s">
        <v>443</v>
      </c>
      <c r="E617" s="12" t="s">
        <v>111</v>
      </c>
      <c r="F617" s="12" t="s">
        <v>111</v>
      </c>
      <c r="G617" s="54"/>
      <c r="H617" s="55"/>
      <c r="I617" s="54"/>
      <c r="J617" s="54"/>
      <c r="K617" s="14">
        <v>6</v>
      </c>
      <c r="L617" s="13">
        <v>0.54</v>
      </c>
      <c r="M617" s="54">
        <f>K617*L617*$M$2</f>
        <v>10157.400000000001</v>
      </c>
      <c r="N617" s="56"/>
      <c r="O617" s="54"/>
      <c r="P617" s="55"/>
      <c r="Q617" s="54"/>
      <c r="R617" s="54"/>
      <c r="S617" s="54"/>
      <c r="T617" s="16">
        <f t="shared" si="22"/>
        <v>10157.400000000001</v>
      </c>
    </row>
    <row r="618" spans="1:20" ht="15" hidden="1" outlineLevel="2">
      <c r="A618" s="5" t="s">
        <v>229</v>
      </c>
      <c r="B618" s="19" t="s">
        <v>242</v>
      </c>
      <c r="C618" s="6">
        <v>706404</v>
      </c>
      <c r="D618" s="5" t="s">
        <v>443</v>
      </c>
      <c r="E618" s="5" t="s">
        <v>44</v>
      </c>
      <c r="F618" s="5" t="s">
        <v>44</v>
      </c>
      <c r="G618" s="52"/>
      <c r="H618" s="53"/>
      <c r="I618" s="52"/>
      <c r="J618" s="52"/>
      <c r="K618" s="15"/>
      <c r="L618" s="5"/>
      <c r="M618" s="52"/>
      <c r="N618" s="5"/>
      <c r="O618" s="52"/>
      <c r="P618" s="53">
        <f>R618/$R$2</f>
        <v>18793</v>
      </c>
      <c r="Q618" s="52">
        <v>3571.23</v>
      </c>
      <c r="R618" s="52">
        <v>187.93</v>
      </c>
      <c r="S618" s="52"/>
      <c r="T618" s="16">
        <f t="shared" si="22"/>
        <v>3759.16</v>
      </c>
    </row>
    <row r="619" spans="1:20" ht="15" hidden="1" outlineLevel="2">
      <c r="A619" s="5" t="s">
        <v>229</v>
      </c>
      <c r="B619" s="19" t="s">
        <v>242</v>
      </c>
      <c r="C619" s="6">
        <v>706408</v>
      </c>
      <c r="D619" s="5" t="s">
        <v>415</v>
      </c>
      <c r="E619" s="5" t="s">
        <v>107</v>
      </c>
      <c r="F619" s="7">
        <v>15</v>
      </c>
      <c r="G619" s="8">
        <v>76.79324000000005</v>
      </c>
      <c r="H619" s="9">
        <v>200</v>
      </c>
      <c r="I619" s="8">
        <f>H619*$H$1</f>
        <v>20</v>
      </c>
      <c r="J619" s="8"/>
      <c r="K619" s="15"/>
      <c r="L619" s="5"/>
      <c r="M619" s="8"/>
      <c r="N619" s="5"/>
      <c r="O619" s="8"/>
      <c r="P619" s="9"/>
      <c r="Q619" s="8"/>
      <c r="R619" s="8"/>
      <c r="S619" s="8"/>
      <c r="T619" s="16">
        <f t="shared" si="22"/>
        <v>96.79324000000005</v>
      </c>
    </row>
    <row r="620" spans="1:20" ht="15" hidden="1" outlineLevel="2">
      <c r="A620" s="5" t="s">
        <v>229</v>
      </c>
      <c r="B620" s="19" t="s">
        <v>242</v>
      </c>
      <c r="C620" s="6">
        <v>706408</v>
      </c>
      <c r="D620" s="5" t="s">
        <v>415</v>
      </c>
      <c r="E620" s="5" t="s">
        <v>107</v>
      </c>
      <c r="F620" s="7" t="s">
        <v>138</v>
      </c>
      <c r="G620" s="8">
        <v>0.8899440000000001</v>
      </c>
      <c r="H620" s="9">
        <v>1</v>
      </c>
      <c r="I620" s="8">
        <f>H620*$H$3</f>
        <v>0.06</v>
      </c>
      <c r="J620" s="8"/>
      <c r="K620" s="15"/>
      <c r="L620" s="5"/>
      <c r="M620" s="8"/>
      <c r="N620" s="5"/>
      <c r="O620" s="8"/>
      <c r="P620" s="9"/>
      <c r="Q620" s="8"/>
      <c r="R620" s="8"/>
      <c r="S620" s="8"/>
      <c r="T620" s="16">
        <f t="shared" si="22"/>
        <v>0.9499440000000001</v>
      </c>
    </row>
    <row r="621" spans="1:20" ht="15" hidden="1" outlineLevel="2">
      <c r="A621" s="5" t="s">
        <v>229</v>
      </c>
      <c r="B621" s="19" t="s">
        <v>242</v>
      </c>
      <c r="C621" s="6">
        <v>706408</v>
      </c>
      <c r="D621" s="5" t="s">
        <v>415</v>
      </c>
      <c r="E621" s="5" t="s">
        <v>107</v>
      </c>
      <c r="F621" s="7" t="s">
        <v>139</v>
      </c>
      <c r="G621" s="8">
        <v>174.74239999999998</v>
      </c>
      <c r="H621" s="9">
        <v>57</v>
      </c>
      <c r="I621" s="8">
        <f>H621*$H$3</f>
        <v>3.42</v>
      </c>
      <c r="J621" s="8"/>
      <c r="K621" s="15"/>
      <c r="L621" s="5"/>
      <c r="M621" s="8"/>
      <c r="N621" s="5"/>
      <c r="O621" s="8"/>
      <c r="P621" s="9"/>
      <c r="Q621" s="8"/>
      <c r="R621" s="8"/>
      <c r="S621" s="8"/>
      <c r="T621" s="16">
        <f t="shared" si="22"/>
        <v>178.16239999999996</v>
      </c>
    </row>
    <row r="622" spans="1:20" ht="15" hidden="1" outlineLevel="2">
      <c r="A622" s="5" t="s">
        <v>229</v>
      </c>
      <c r="B622" s="19" t="s">
        <v>242</v>
      </c>
      <c r="C622" s="6">
        <v>706408</v>
      </c>
      <c r="D622" s="5" t="s">
        <v>415</v>
      </c>
      <c r="E622" s="5" t="s">
        <v>107</v>
      </c>
      <c r="F622" s="5" t="s">
        <v>110</v>
      </c>
      <c r="G622" s="52"/>
      <c r="H622" s="53"/>
      <c r="I622" s="52"/>
      <c r="J622" s="52">
        <v>180</v>
      </c>
      <c r="K622" s="15"/>
      <c r="L622" s="5"/>
      <c r="M622" s="52"/>
      <c r="N622" s="5"/>
      <c r="O622" s="52"/>
      <c r="P622" s="53"/>
      <c r="Q622" s="52"/>
      <c r="R622" s="52"/>
      <c r="S622" s="52"/>
      <c r="T622" s="16">
        <f t="shared" si="22"/>
        <v>180</v>
      </c>
    </row>
    <row r="623" spans="1:20" ht="15" hidden="1" outlineLevel="2">
      <c r="A623" s="5" t="s">
        <v>229</v>
      </c>
      <c r="B623" s="19" t="s">
        <v>253</v>
      </c>
      <c r="C623" s="6">
        <v>708400</v>
      </c>
      <c r="D623" s="5" t="s">
        <v>437</v>
      </c>
      <c r="E623" s="5" t="s">
        <v>107</v>
      </c>
      <c r="F623" s="7">
        <v>15</v>
      </c>
      <c r="G623" s="8">
        <v>76.891033</v>
      </c>
      <c r="H623" s="9">
        <v>217</v>
      </c>
      <c r="I623" s="8">
        <f>H623*$H$1</f>
        <v>21.700000000000003</v>
      </c>
      <c r="J623" s="8"/>
      <c r="K623" s="15"/>
      <c r="L623" s="5"/>
      <c r="M623" s="8"/>
      <c r="N623" s="5"/>
      <c r="O623" s="8"/>
      <c r="P623" s="9"/>
      <c r="Q623" s="8"/>
      <c r="R623" s="8"/>
      <c r="S623" s="8"/>
      <c r="T623" s="16">
        <f t="shared" si="22"/>
        <v>98.591033</v>
      </c>
    </row>
    <row r="624" spans="1:20" ht="15" hidden="1" outlineLevel="2">
      <c r="A624" s="5" t="s">
        <v>229</v>
      </c>
      <c r="B624" s="19" t="s">
        <v>253</v>
      </c>
      <c r="C624" s="6">
        <v>708400</v>
      </c>
      <c r="D624" s="5" t="s">
        <v>437</v>
      </c>
      <c r="E624" s="5" t="s">
        <v>107</v>
      </c>
      <c r="F624" s="7" t="s">
        <v>137</v>
      </c>
      <c r="G624" s="8">
        <v>93.29694300000001</v>
      </c>
      <c r="H624" s="9">
        <v>17</v>
      </c>
      <c r="I624" s="8">
        <f>H624*$H$3</f>
        <v>1.02</v>
      </c>
      <c r="J624" s="8"/>
      <c r="K624" s="15"/>
      <c r="L624" s="5"/>
      <c r="M624" s="8"/>
      <c r="N624" s="5"/>
      <c r="O624" s="8"/>
      <c r="P624" s="9"/>
      <c r="Q624" s="8"/>
      <c r="R624" s="8"/>
      <c r="S624" s="8"/>
      <c r="T624" s="16">
        <f t="shared" si="22"/>
        <v>94.31694300000001</v>
      </c>
    </row>
    <row r="625" spans="1:20" ht="15" hidden="1" outlineLevel="2">
      <c r="A625" s="5" t="s">
        <v>229</v>
      </c>
      <c r="B625" s="19" t="s">
        <v>253</v>
      </c>
      <c r="C625" s="6">
        <v>708400</v>
      </c>
      <c r="D625" s="5" t="s">
        <v>437</v>
      </c>
      <c r="E625" s="5" t="s">
        <v>107</v>
      </c>
      <c r="F625" s="7" t="s">
        <v>138</v>
      </c>
      <c r="G625" s="8">
        <v>34.738155000000006</v>
      </c>
      <c r="H625" s="9">
        <v>14</v>
      </c>
      <c r="I625" s="8">
        <f>H625*$H$3</f>
        <v>0.84</v>
      </c>
      <c r="J625" s="8"/>
      <c r="K625" s="15"/>
      <c r="L625" s="5"/>
      <c r="M625" s="8"/>
      <c r="N625" s="5"/>
      <c r="O625" s="8"/>
      <c r="P625" s="9"/>
      <c r="Q625" s="8"/>
      <c r="R625" s="8"/>
      <c r="S625" s="8"/>
      <c r="T625" s="16">
        <f t="shared" si="22"/>
        <v>35.57815500000001</v>
      </c>
    </row>
    <row r="626" spans="1:20" ht="15" hidden="1" outlineLevel="2">
      <c r="A626" s="5" t="s">
        <v>229</v>
      </c>
      <c r="B626" s="19" t="s">
        <v>253</v>
      </c>
      <c r="C626" s="6">
        <v>708400</v>
      </c>
      <c r="D626" s="5" t="s">
        <v>437</v>
      </c>
      <c r="E626" s="5" t="s">
        <v>107</v>
      </c>
      <c r="F626" s="7" t="s">
        <v>139</v>
      </c>
      <c r="G626" s="8">
        <v>185.44049999999996</v>
      </c>
      <c r="H626" s="9">
        <v>48</v>
      </c>
      <c r="I626" s="8">
        <f>H626*$H$3</f>
        <v>2.88</v>
      </c>
      <c r="J626" s="8"/>
      <c r="K626" s="15"/>
      <c r="L626" s="5"/>
      <c r="M626" s="8"/>
      <c r="N626" s="5"/>
      <c r="O626" s="8"/>
      <c r="P626" s="9"/>
      <c r="Q626" s="8"/>
      <c r="R626" s="8"/>
      <c r="S626" s="8"/>
      <c r="T626" s="16">
        <f aca="true" t="shared" si="23" ref="T626:T657">G626+I626+J626+M626+O626+Q626+R626+S626</f>
        <v>188.32049999999995</v>
      </c>
    </row>
    <row r="627" spans="1:20" ht="15" hidden="1" outlineLevel="2">
      <c r="A627" s="5" t="s">
        <v>229</v>
      </c>
      <c r="B627" s="19" t="s">
        <v>253</v>
      </c>
      <c r="C627" s="6">
        <v>708400</v>
      </c>
      <c r="D627" s="5" t="s">
        <v>437</v>
      </c>
      <c r="E627" s="5" t="s">
        <v>107</v>
      </c>
      <c r="F627" s="5" t="s">
        <v>110</v>
      </c>
      <c r="G627" s="52"/>
      <c r="H627" s="53"/>
      <c r="I627" s="52"/>
      <c r="J627" s="52">
        <v>105</v>
      </c>
      <c r="K627" s="15"/>
      <c r="L627" s="5"/>
      <c r="M627" s="52"/>
      <c r="N627" s="5"/>
      <c r="O627" s="52"/>
      <c r="P627" s="53"/>
      <c r="Q627" s="52"/>
      <c r="R627" s="52"/>
      <c r="S627" s="52"/>
      <c r="T627" s="16">
        <f t="shared" si="23"/>
        <v>105</v>
      </c>
    </row>
    <row r="628" spans="1:20" ht="15" hidden="1" outlineLevel="2">
      <c r="A628" s="5" t="s">
        <v>229</v>
      </c>
      <c r="B628" s="19" t="s">
        <v>253</v>
      </c>
      <c r="C628" s="6">
        <v>708400</v>
      </c>
      <c r="D628" s="5" t="s">
        <v>439</v>
      </c>
      <c r="E628" s="5" t="s">
        <v>107</v>
      </c>
      <c r="F628" s="7">
        <v>15</v>
      </c>
      <c r="G628" s="8">
        <v>17.252744000000003</v>
      </c>
      <c r="H628" s="9">
        <v>50</v>
      </c>
      <c r="I628" s="8">
        <f>H628*$H$1</f>
        <v>5</v>
      </c>
      <c r="J628" s="8"/>
      <c r="K628" s="15"/>
      <c r="L628" s="5"/>
      <c r="M628" s="8"/>
      <c r="N628" s="5"/>
      <c r="O628" s="8"/>
      <c r="P628" s="9"/>
      <c r="Q628" s="8"/>
      <c r="R628" s="8"/>
      <c r="S628" s="8"/>
      <c r="T628" s="16">
        <f t="shared" si="23"/>
        <v>22.252744000000003</v>
      </c>
    </row>
    <row r="629" spans="1:20" ht="15" hidden="1" outlineLevel="2">
      <c r="A629" s="5" t="s">
        <v>229</v>
      </c>
      <c r="B629" s="19" t="s">
        <v>253</v>
      </c>
      <c r="C629" s="6">
        <v>708400</v>
      </c>
      <c r="D629" s="5" t="s">
        <v>439</v>
      </c>
      <c r="E629" s="5" t="s">
        <v>107</v>
      </c>
      <c r="F629" s="7" t="s">
        <v>137</v>
      </c>
      <c r="G629" s="8">
        <v>20.0628615</v>
      </c>
      <c r="H629" s="9">
        <v>4</v>
      </c>
      <c r="I629" s="8">
        <f>H629*$H$3</f>
        <v>0.24</v>
      </c>
      <c r="J629" s="8"/>
      <c r="K629" s="15"/>
      <c r="L629" s="5"/>
      <c r="M629" s="8"/>
      <c r="N629" s="5"/>
      <c r="O629" s="8"/>
      <c r="P629" s="9"/>
      <c r="Q629" s="8"/>
      <c r="R629" s="8"/>
      <c r="S629" s="8"/>
      <c r="T629" s="16">
        <f t="shared" si="23"/>
        <v>20.3028615</v>
      </c>
    </row>
    <row r="630" spans="1:20" ht="15" hidden="1" outlineLevel="2">
      <c r="A630" s="5" t="s">
        <v>229</v>
      </c>
      <c r="B630" s="19" t="s">
        <v>253</v>
      </c>
      <c r="C630" s="6">
        <v>708400</v>
      </c>
      <c r="D630" s="5" t="s">
        <v>439</v>
      </c>
      <c r="E630" s="5" t="s">
        <v>107</v>
      </c>
      <c r="F630" s="7" t="s">
        <v>138</v>
      </c>
      <c r="G630" s="8">
        <v>15.129048000000003</v>
      </c>
      <c r="H630" s="9">
        <v>12</v>
      </c>
      <c r="I630" s="8">
        <f>H630*$H$3</f>
        <v>0.72</v>
      </c>
      <c r="J630" s="8"/>
      <c r="K630" s="15"/>
      <c r="L630" s="5"/>
      <c r="M630" s="8"/>
      <c r="N630" s="5"/>
      <c r="O630" s="8"/>
      <c r="P630" s="9"/>
      <c r="Q630" s="8"/>
      <c r="R630" s="8"/>
      <c r="S630" s="8"/>
      <c r="T630" s="16">
        <f t="shared" si="23"/>
        <v>15.849048000000003</v>
      </c>
    </row>
    <row r="631" spans="1:20" ht="15" hidden="1" outlineLevel="2">
      <c r="A631" s="5" t="s">
        <v>229</v>
      </c>
      <c r="B631" s="19" t="s">
        <v>253</v>
      </c>
      <c r="C631" s="6">
        <v>708400</v>
      </c>
      <c r="D631" s="5" t="s">
        <v>439</v>
      </c>
      <c r="E631" s="5" t="s">
        <v>107</v>
      </c>
      <c r="F631" s="7" t="s">
        <v>139</v>
      </c>
      <c r="G631" s="8">
        <v>12.31195</v>
      </c>
      <c r="H631" s="9">
        <v>4</v>
      </c>
      <c r="I631" s="8">
        <f>H631*$H$3</f>
        <v>0.24</v>
      </c>
      <c r="J631" s="8"/>
      <c r="K631" s="15"/>
      <c r="L631" s="5"/>
      <c r="M631" s="8"/>
      <c r="N631" s="5"/>
      <c r="O631" s="8"/>
      <c r="P631" s="9"/>
      <c r="Q631" s="8"/>
      <c r="R631" s="8"/>
      <c r="S631" s="8"/>
      <c r="T631" s="16">
        <f t="shared" si="23"/>
        <v>12.55195</v>
      </c>
    </row>
    <row r="632" spans="1:20" ht="15" hidden="1" outlineLevel="2">
      <c r="A632" s="5" t="s">
        <v>229</v>
      </c>
      <c r="B632" s="19" t="s">
        <v>253</v>
      </c>
      <c r="C632" s="6">
        <v>708400</v>
      </c>
      <c r="D632" s="5" t="s">
        <v>439</v>
      </c>
      <c r="E632" s="5" t="s">
        <v>107</v>
      </c>
      <c r="F632" s="7" t="s">
        <v>116</v>
      </c>
      <c r="G632" s="8">
        <v>1.652182</v>
      </c>
      <c r="H632" s="9">
        <v>2</v>
      </c>
      <c r="I632" s="8">
        <f>H632*$H$2</f>
        <v>0.96</v>
      </c>
      <c r="J632" s="8"/>
      <c r="K632" s="15"/>
      <c r="L632" s="5"/>
      <c r="M632" s="8"/>
      <c r="N632" s="5"/>
      <c r="O632" s="8"/>
      <c r="P632" s="9"/>
      <c r="Q632" s="8"/>
      <c r="R632" s="8"/>
      <c r="S632" s="8"/>
      <c r="T632" s="16">
        <f t="shared" si="23"/>
        <v>2.612182</v>
      </c>
    </row>
    <row r="633" spans="1:20" ht="15" hidden="1" outlineLevel="2">
      <c r="A633" s="5" t="s">
        <v>229</v>
      </c>
      <c r="B633" s="19" t="s">
        <v>253</v>
      </c>
      <c r="C633" s="6">
        <v>708400</v>
      </c>
      <c r="D633" s="5" t="s">
        <v>439</v>
      </c>
      <c r="E633" s="5" t="s">
        <v>107</v>
      </c>
      <c r="F633" s="5" t="s">
        <v>110</v>
      </c>
      <c r="G633" s="52"/>
      <c r="H633" s="53"/>
      <c r="I633" s="52"/>
      <c r="J633" s="52">
        <v>180</v>
      </c>
      <c r="K633" s="15"/>
      <c r="L633" s="5"/>
      <c r="M633" s="52"/>
      <c r="N633" s="5"/>
      <c r="O633" s="52"/>
      <c r="P633" s="53"/>
      <c r="Q633" s="52"/>
      <c r="R633" s="52"/>
      <c r="S633" s="52"/>
      <c r="T633" s="16">
        <f t="shared" si="23"/>
        <v>180</v>
      </c>
    </row>
    <row r="634" spans="1:20" ht="15" hidden="1" outlineLevel="2">
      <c r="A634" s="12" t="s">
        <v>229</v>
      </c>
      <c r="B634" s="20" t="s">
        <v>240</v>
      </c>
      <c r="C634" s="12">
        <v>902000</v>
      </c>
      <c r="D634" s="12" t="s">
        <v>452</v>
      </c>
      <c r="E634" s="12" t="s">
        <v>111</v>
      </c>
      <c r="F634" s="12" t="s">
        <v>111</v>
      </c>
      <c r="G634" s="54"/>
      <c r="H634" s="55"/>
      <c r="I634" s="54"/>
      <c r="J634" s="54"/>
      <c r="K634" s="14">
        <v>2</v>
      </c>
      <c r="L634" s="13">
        <v>1</v>
      </c>
      <c r="M634" s="54">
        <f>K634*L634*$M$2</f>
        <v>6270</v>
      </c>
      <c r="N634" s="56"/>
      <c r="O634" s="54"/>
      <c r="P634" s="55"/>
      <c r="Q634" s="54"/>
      <c r="R634" s="54"/>
      <c r="S634" s="54"/>
      <c r="T634" s="16">
        <f t="shared" si="23"/>
        <v>6270</v>
      </c>
    </row>
    <row r="635" spans="1:20" ht="15" hidden="1" outlineLevel="2">
      <c r="A635" s="5" t="s">
        <v>229</v>
      </c>
      <c r="B635" s="19" t="s">
        <v>230</v>
      </c>
      <c r="C635" s="6" t="s">
        <v>504</v>
      </c>
      <c r="D635" s="5" t="s">
        <v>772</v>
      </c>
      <c r="E635" s="5" t="s">
        <v>36</v>
      </c>
      <c r="F635" s="5" t="s">
        <v>36</v>
      </c>
      <c r="G635" s="52"/>
      <c r="H635" s="53"/>
      <c r="I635" s="52"/>
      <c r="J635" s="52"/>
      <c r="K635" s="15"/>
      <c r="L635" s="5"/>
      <c r="M635" s="52"/>
      <c r="N635" s="15">
        <f>O635/$O$2</f>
        <v>0.5</v>
      </c>
      <c r="O635" s="52">
        <v>36</v>
      </c>
      <c r="P635" s="53"/>
      <c r="Q635" s="52"/>
      <c r="R635" s="52"/>
      <c r="S635" s="52"/>
      <c r="T635" s="16">
        <f t="shared" si="23"/>
        <v>36</v>
      </c>
    </row>
    <row r="636" spans="1:20" ht="15" hidden="1" outlineLevel="2">
      <c r="A636" s="5" t="s">
        <v>229</v>
      </c>
      <c r="B636" s="19" t="s">
        <v>253</v>
      </c>
      <c r="C636" s="6" t="s">
        <v>861</v>
      </c>
      <c r="D636" s="5" t="s">
        <v>429</v>
      </c>
      <c r="E636" s="5" t="s">
        <v>107</v>
      </c>
      <c r="F636" s="7" t="s">
        <v>860</v>
      </c>
      <c r="G636" s="8">
        <v>85.98</v>
      </c>
      <c r="H636" s="9"/>
      <c r="I636" s="8"/>
      <c r="J636" s="8"/>
      <c r="K636" s="15"/>
      <c r="L636" s="5"/>
      <c r="M636" s="8"/>
      <c r="N636" s="5"/>
      <c r="O636" s="8"/>
      <c r="P636" s="9"/>
      <c r="Q636" s="8"/>
      <c r="R636" s="8"/>
      <c r="S636" s="8"/>
      <c r="T636" s="16">
        <f t="shared" si="23"/>
        <v>85.98</v>
      </c>
    </row>
    <row r="637" spans="1:20" ht="15" hidden="1" outlineLevel="2">
      <c r="A637" s="5" t="s">
        <v>229</v>
      </c>
      <c r="B637" s="19" t="s">
        <v>253</v>
      </c>
      <c r="C637" s="6" t="s">
        <v>254</v>
      </c>
      <c r="D637" s="5" t="s">
        <v>429</v>
      </c>
      <c r="E637" s="5" t="s">
        <v>107</v>
      </c>
      <c r="F637" s="7">
        <v>15</v>
      </c>
      <c r="G637" s="8">
        <v>78.53292600000002</v>
      </c>
      <c r="H637" s="9">
        <v>224</v>
      </c>
      <c r="I637" s="8">
        <f>H637*$H$1</f>
        <v>22.400000000000002</v>
      </c>
      <c r="J637" s="8"/>
      <c r="K637" s="15"/>
      <c r="L637" s="5"/>
      <c r="M637" s="8"/>
      <c r="N637" s="5"/>
      <c r="O637" s="8"/>
      <c r="P637" s="9"/>
      <c r="Q637" s="8"/>
      <c r="R637" s="8"/>
      <c r="S637" s="8"/>
      <c r="T637" s="16">
        <f t="shared" si="23"/>
        <v>100.93292600000002</v>
      </c>
    </row>
    <row r="638" spans="1:20" ht="15" hidden="1" outlineLevel="2">
      <c r="A638" s="5" t="s">
        <v>229</v>
      </c>
      <c r="B638" s="19" t="s">
        <v>253</v>
      </c>
      <c r="C638" s="6" t="s">
        <v>254</v>
      </c>
      <c r="D638" s="5" t="s">
        <v>429</v>
      </c>
      <c r="E638" s="5" t="s">
        <v>107</v>
      </c>
      <c r="F638" s="7" t="s">
        <v>137</v>
      </c>
      <c r="G638" s="8">
        <v>28.275548000000004</v>
      </c>
      <c r="H638" s="9">
        <v>7</v>
      </c>
      <c r="I638" s="8">
        <f>H638*$H$3</f>
        <v>0.42</v>
      </c>
      <c r="J638" s="8"/>
      <c r="K638" s="15"/>
      <c r="L638" s="5"/>
      <c r="M638" s="8"/>
      <c r="N638" s="5"/>
      <c r="O638" s="8"/>
      <c r="P638" s="9"/>
      <c r="Q638" s="8"/>
      <c r="R638" s="8"/>
      <c r="S638" s="8"/>
      <c r="T638" s="16">
        <f t="shared" si="23"/>
        <v>28.695548000000006</v>
      </c>
    </row>
    <row r="639" spans="1:20" ht="15" hidden="1" outlineLevel="2">
      <c r="A639" s="5" t="s">
        <v>229</v>
      </c>
      <c r="B639" s="19" t="s">
        <v>253</v>
      </c>
      <c r="C639" s="6" t="s">
        <v>254</v>
      </c>
      <c r="D639" s="5" t="s">
        <v>429</v>
      </c>
      <c r="E639" s="5" t="s">
        <v>107</v>
      </c>
      <c r="F639" s="7" t="s">
        <v>138</v>
      </c>
      <c r="G639" s="8">
        <v>65.178285</v>
      </c>
      <c r="H639" s="9">
        <v>46</v>
      </c>
      <c r="I639" s="8">
        <f>H639*$H$3</f>
        <v>2.76</v>
      </c>
      <c r="J639" s="8"/>
      <c r="K639" s="15"/>
      <c r="L639" s="5"/>
      <c r="M639" s="8"/>
      <c r="N639" s="5"/>
      <c r="O639" s="8"/>
      <c r="P639" s="9"/>
      <c r="Q639" s="8"/>
      <c r="R639" s="8"/>
      <c r="S639" s="8"/>
      <c r="T639" s="16">
        <f t="shared" si="23"/>
        <v>67.93828500000001</v>
      </c>
    </row>
    <row r="640" spans="1:20" ht="15" hidden="1" outlineLevel="2">
      <c r="A640" s="5" t="s">
        <v>229</v>
      </c>
      <c r="B640" s="19" t="s">
        <v>253</v>
      </c>
      <c r="C640" s="6" t="s">
        <v>254</v>
      </c>
      <c r="D640" s="5" t="s">
        <v>429</v>
      </c>
      <c r="E640" s="5" t="s">
        <v>107</v>
      </c>
      <c r="F640" s="7" t="s">
        <v>139</v>
      </c>
      <c r="G640" s="8">
        <v>259.4949</v>
      </c>
      <c r="H640" s="9">
        <v>60</v>
      </c>
      <c r="I640" s="8">
        <f>H640*$H$3</f>
        <v>3.5999999999999996</v>
      </c>
      <c r="J640" s="8"/>
      <c r="K640" s="15"/>
      <c r="L640" s="5"/>
      <c r="M640" s="8"/>
      <c r="N640" s="5"/>
      <c r="O640" s="8"/>
      <c r="P640" s="9"/>
      <c r="Q640" s="8"/>
      <c r="R640" s="8"/>
      <c r="S640" s="8"/>
      <c r="T640" s="16">
        <f t="shared" si="23"/>
        <v>263.0949</v>
      </c>
    </row>
    <row r="641" spans="1:20" ht="15" hidden="1" outlineLevel="2">
      <c r="A641" s="5" t="s">
        <v>229</v>
      </c>
      <c r="B641" s="19" t="s">
        <v>253</v>
      </c>
      <c r="C641" s="6" t="s">
        <v>254</v>
      </c>
      <c r="D641" s="5" t="s">
        <v>429</v>
      </c>
      <c r="E641" s="5" t="s">
        <v>107</v>
      </c>
      <c r="F641" s="7" t="s">
        <v>116</v>
      </c>
      <c r="G641" s="8">
        <v>6.31113</v>
      </c>
      <c r="H641" s="9">
        <v>5</v>
      </c>
      <c r="I641" s="8">
        <f>H641*$H$2</f>
        <v>2.4</v>
      </c>
      <c r="J641" s="8"/>
      <c r="K641" s="15"/>
      <c r="L641" s="5"/>
      <c r="M641" s="8"/>
      <c r="N641" s="5"/>
      <c r="O641" s="8"/>
      <c r="P641" s="9"/>
      <c r="Q641" s="8"/>
      <c r="R641" s="8"/>
      <c r="S641" s="8"/>
      <c r="T641" s="16">
        <f t="shared" si="23"/>
        <v>8.71113</v>
      </c>
    </row>
    <row r="642" spans="1:20" ht="15" hidden="1" outlineLevel="2">
      <c r="A642" s="5" t="s">
        <v>229</v>
      </c>
      <c r="B642" s="19" t="s">
        <v>253</v>
      </c>
      <c r="C642" s="6" t="s">
        <v>254</v>
      </c>
      <c r="D642" s="5" t="s">
        <v>429</v>
      </c>
      <c r="E642" s="5" t="s">
        <v>107</v>
      </c>
      <c r="F642" s="5" t="s">
        <v>110</v>
      </c>
      <c r="G642" s="52"/>
      <c r="H642" s="53"/>
      <c r="I642" s="52"/>
      <c r="J642" s="52">
        <v>90</v>
      </c>
      <c r="K642" s="15"/>
      <c r="L642" s="5"/>
      <c r="M642" s="52"/>
      <c r="N642" s="5"/>
      <c r="O642" s="52"/>
      <c r="P642" s="53"/>
      <c r="Q642" s="52"/>
      <c r="R642" s="52"/>
      <c r="S642" s="52"/>
      <c r="T642" s="16">
        <f t="shared" si="23"/>
        <v>90</v>
      </c>
    </row>
    <row r="643" spans="1:20" s="72" customFormat="1" ht="15.75" outlineLevel="1" collapsed="1">
      <c r="A643" s="70" t="s">
        <v>764</v>
      </c>
      <c r="B643" s="70"/>
      <c r="C643" s="73"/>
      <c r="D643" s="69"/>
      <c r="E643" s="69"/>
      <c r="F643" s="69"/>
      <c r="G643" s="74">
        <f aca="true" t="shared" si="24" ref="G643:T643">SUBTOTAL(9,G466:G642)</f>
        <v>238383.91385799996</v>
      </c>
      <c r="H643" s="75">
        <f t="shared" si="24"/>
        <v>164775</v>
      </c>
      <c r="I643" s="74">
        <f t="shared" si="24"/>
        <v>24329.080000000013</v>
      </c>
      <c r="J643" s="74">
        <f t="shared" si="24"/>
        <v>3405</v>
      </c>
      <c r="K643" s="71">
        <f t="shared" si="24"/>
        <v>55</v>
      </c>
      <c r="L643" s="69">
        <f t="shared" si="24"/>
        <v>5.428699999999999</v>
      </c>
      <c r="M643" s="74">
        <f t="shared" si="24"/>
        <v>55982.94899999999</v>
      </c>
      <c r="N643" s="69">
        <f t="shared" si="24"/>
        <v>19.75</v>
      </c>
      <c r="O643" s="74">
        <f t="shared" si="24"/>
        <v>1422</v>
      </c>
      <c r="P643" s="75">
        <f t="shared" si="24"/>
        <v>33753</v>
      </c>
      <c r="Q643" s="74">
        <f t="shared" si="24"/>
        <v>26267.379999999997</v>
      </c>
      <c r="R643" s="74">
        <f t="shared" si="24"/>
        <v>337.53</v>
      </c>
      <c r="S643" s="74">
        <f t="shared" si="24"/>
        <v>179.35</v>
      </c>
      <c r="T643" s="16">
        <f t="shared" si="24"/>
        <v>350307.202858</v>
      </c>
    </row>
    <row r="644" spans="1:20" ht="15" hidden="1" outlineLevel="2">
      <c r="A644" s="5" t="s">
        <v>172</v>
      </c>
      <c r="B644" s="19" t="s">
        <v>250</v>
      </c>
      <c r="C644" s="6">
        <v>700000</v>
      </c>
      <c r="D644" s="5" t="s">
        <v>421</v>
      </c>
      <c r="E644" s="5" t="s">
        <v>107</v>
      </c>
      <c r="F644" s="7">
        <v>15</v>
      </c>
      <c r="G644" s="8">
        <v>11.174137000000002</v>
      </c>
      <c r="H644" s="9">
        <v>32</v>
      </c>
      <c r="I644" s="8">
        <f>H644*$H$1</f>
        <v>3.2</v>
      </c>
      <c r="J644" s="8"/>
      <c r="K644" s="15"/>
      <c r="L644" s="5"/>
      <c r="M644" s="8"/>
      <c r="N644" s="5"/>
      <c r="O644" s="8"/>
      <c r="P644" s="9"/>
      <c r="Q644" s="8"/>
      <c r="R644" s="8"/>
      <c r="S644" s="8"/>
      <c r="T644" s="16">
        <f aca="true" t="shared" si="25" ref="T644:T675">G644+I644+J644+M644+O644+Q644+R644+S644</f>
        <v>14.374137000000001</v>
      </c>
    </row>
    <row r="645" spans="1:20" ht="15" hidden="1" outlineLevel="2">
      <c r="A645" s="5" t="s">
        <v>172</v>
      </c>
      <c r="B645" s="19" t="s">
        <v>250</v>
      </c>
      <c r="C645" s="6">
        <v>700000</v>
      </c>
      <c r="D645" s="5" t="s">
        <v>421</v>
      </c>
      <c r="E645" s="5" t="s">
        <v>107</v>
      </c>
      <c r="F645" s="7" t="s">
        <v>138</v>
      </c>
      <c r="G645" s="8">
        <v>16.362834</v>
      </c>
      <c r="H645" s="9">
        <v>6</v>
      </c>
      <c r="I645" s="8">
        <f>H645*$H$3</f>
        <v>0.36</v>
      </c>
      <c r="J645" s="8"/>
      <c r="K645" s="15"/>
      <c r="L645" s="5"/>
      <c r="M645" s="8"/>
      <c r="N645" s="5"/>
      <c r="O645" s="8"/>
      <c r="P645" s="9"/>
      <c r="Q645" s="8"/>
      <c r="R645" s="8"/>
      <c r="S645" s="8"/>
      <c r="T645" s="16">
        <f t="shared" si="25"/>
        <v>16.722834</v>
      </c>
    </row>
    <row r="646" spans="1:20" ht="15" hidden="1" outlineLevel="2">
      <c r="A646" s="5" t="s">
        <v>172</v>
      </c>
      <c r="B646" s="19" t="s">
        <v>250</v>
      </c>
      <c r="C646" s="6">
        <v>700000</v>
      </c>
      <c r="D646" s="5" t="s">
        <v>421</v>
      </c>
      <c r="E646" s="5" t="s">
        <v>107</v>
      </c>
      <c r="F646" s="7" t="s">
        <v>139</v>
      </c>
      <c r="G646" s="8">
        <v>6.0697</v>
      </c>
      <c r="H646" s="9">
        <v>2</v>
      </c>
      <c r="I646" s="8">
        <f>H646*$H$3</f>
        <v>0.12</v>
      </c>
      <c r="J646" s="8"/>
      <c r="K646" s="15"/>
      <c r="L646" s="5"/>
      <c r="M646" s="8"/>
      <c r="N646" s="5"/>
      <c r="O646" s="8"/>
      <c r="P646" s="9"/>
      <c r="Q646" s="8"/>
      <c r="R646" s="8"/>
      <c r="S646" s="8"/>
      <c r="T646" s="16">
        <f t="shared" si="25"/>
        <v>6.1897</v>
      </c>
    </row>
    <row r="647" spans="1:20" ht="15" hidden="1" outlineLevel="2">
      <c r="A647" s="5" t="s">
        <v>172</v>
      </c>
      <c r="B647" s="19" t="s">
        <v>250</v>
      </c>
      <c r="C647" s="6">
        <v>700000</v>
      </c>
      <c r="D647" s="5" t="s">
        <v>421</v>
      </c>
      <c r="E647" s="5" t="s">
        <v>107</v>
      </c>
      <c r="F647" s="7" t="s">
        <v>116</v>
      </c>
      <c r="G647" s="8">
        <v>3.6050405999999997</v>
      </c>
      <c r="H647" s="9">
        <v>17</v>
      </c>
      <c r="I647" s="8">
        <f>H647*$H$2</f>
        <v>8.16</v>
      </c>
      <c r="J647" s="8"/>
      <c r="K647" s="15"/>
      <c r="L647" s="5"/>
      <c r="M647" s="8"/>
      <c r="N647" s="5"/>
      <c r="O647" s="8"/>
      <c r="P647" s="9"/>
      <c r="Q647" s="8"/>
      <c r="R647" s="8"/>
      <c r="S647" s="8"/>
      <c r="T647" s="16">
        <f t="shared" si="25"/>
        <v>11.765040599999999</v>
      </c>
    </row>
    <row r="648" spans="1:20" ht="15" hidden="1" outlineLevel="2">
      <c r="A648" s="5" t="s">
        <v>172</v>
      </c>
      <c r="B648" s="19" t="s">
        <v>250</v>
      </c>
      <c r="C648" s="6">
        <v>700000</v>
      </c>
      <c r="D648" s="5" t="s">
        <v>421</v>
      </c>
      <c r="E648" s="5" t="s">
        <v>107</v>
      </c>
      <c r="F648" s="5" t="s">
        <v>110</v>
      </c>
      <c r="G648" s="52"/>
      <c r="H648" s="53"/>
      <c r="I648" s="52"/>
      <c r="J648" s="52">
        <v>165</v>
      </c>
      <c r="K648" s="15"/>
      <c r="L648" s="5"/>
      <c r="M648" s="52"/>
      <c r="N648" s="5"/>
      <c r="O648" s="52"/>
      <c r="P648" s="53"/>
      <c r="Q648" s="52"/>
      <c r="R648" s="52"/>
      <c r="S648" s="52"/>
      <c r="T648" s="16">
        <f t="shared" si="25"/>
        <v>165</v>
      </c>
    </row>
    <row r="649" spans="1:20" ht="15" hidden="1" outlineLevel="2">
      <c r="A649" s="5" t="s">
        <v>172</v>
      </c>
      <c r="B649" s="19" t="s">
        <v>173</v>
      </c>
      <c r="C649" s="6">
        <v>901000</v>
      </c>
      <c r="D649" s="5" t="s">
        <v>393</v>
      </c>
      <c r="E649" s="5" t="s">
        <v>107</v>
      </c>
      <c r="F649" s="7">
        <v>15</v>
      </c>
      <c r="G649" s="8">
        <v>2295.000977</v>
      </c>
      <c r="H649" s="9">
        <v>6604</v>
      </c>
      <c r="I649" s="8">
        <f>H649*$H$1</f>
        <v>660.4000000000001</v>
      </c>
      <c r="J649" s="8"/>
      <c r="K649" s="15"/>
      <c r="L649" s="5"/>
      <c r="M649" s="8"/>
      <c r="N649" s="5"/>
      <c r="O649" s="8"/>
      <c r="P649" s="9"/>
      <c r="Q649" s="8"/>
      <c r="R649" s="8"/>
      <c r="S649" s="8"/>
      <c r="T649" s="16">
        <f t="shared" si="25"/>
        <v>2955.4009770000002</v>
      </c>
    </row>
    <row r="650" spans="1:20" ht="15" hidden="1" outlineLevel="2">
      <c r="A650" s="5" t="s">
        <v>172</v>
      </c>
      <c r="B650" s="19" t="s">
        <v>173</v>
      </c>
      <c r="C650" s="6">
        <v>901000</v>
      </c>
      <c r="D650" s="5" t="s">
        <v>393</v>
      </c>
      <c r="E650" s="5" t="s">
        <v>107</v>
      </c>
      <c r="F650" s="7" t="s">
        <v>137</v>
      </c>
      <c r="G650" s="8">
        <v>100.613138</v>
      </c>
      <c r="H650" s="9">
        <v>23</v>
      </c>
      <c r="I650" s="8">
        <f>H650*$H$3</f>
        <v>1.38</v>
      </c>
      <c r="J650" s="8"/>
      <c r="K650" s="15"/>
      <c r="L650" s="5"/>
      <c r="M650" s="8"/>
      <c r="N650" s="5"/>
      <c r="O650" s="8"/>
      <c r="P650" s="9"/>
      <c r="Q650" s="8"/>
      <c r="R650" s="8"/>
      <c r="S650" s="8"/>
      <c r="T650" s="16">
        <f t="shared" si="25"/>
        <v>101.993138</v>
      </c>
    </row>
    <row r="651" spans="1:20" ht="15" hidden="1" outlineLevel="2">
      <c r="A651" s="5" t="s">
        <v>172</v>
      </c>
      <c r="B651" s="19" t="s">
        <v>173</v>
      </c>
      <c r="C651" s="6">
        <v>901000</v>
      </c>
      <c r="D651" s="5" t="s">
        <v>393</v>
      </c>
      <c r="E651" s="5" t="s">
        <v>107</v>
      </c>
      <c r="F651" s="7" t="s">
        <v>138</v>
      </c>
      <c r="G651" s="8">
        <v>472.39845600000007</v>
      </c>
      <c r="H651" s="9">
        <v>221</v>
      </c>
      <c r="I651" s="8">
        <f>H651*$H$3</f>
        <v>13.26</v>
      </c>
      <c r="J651" s="8"/>
      <c r="K651" s="15"/>
      <c r="L651" s="5"/>
      <c r="M651" s="8"/>
      <c r="N651" s="5"/>
      <c r="O651" s="8"/>
      <c r="P651" s="9"/>
      <c r="Q651" s="8"/>
      <c r="R651" s="8"/>
      <c r="S651" s="8"/>
      <c r="T651" s="16">
        <f t="shared" si="25"/>
        <v>485.65845600000006</v>
      </c>
    </row>
    <row r="652" spans="1:20" ht="15" hidden="1" outlineLevel="2">
      <c r="A652" s="5" t="s">
        <v>172</v>
      </c>
      <c r="B652" s="19" t="s">
        <v>173</v>
      </c>
      <c r="C652" s="6">
        <v>901000</v>
      </c>
      <c r="D652" s="5" t="s">
        <v>393</v>
      </c>
      <c r="E652" s="5" t="s">
        <v>107</v>
      </c>
      <c r="F652" s="7" t="s">
        <v>139</v>
      </c>
      <c r="G652" s="8">
        <v>543.3041249999999</v>
      </c>
      <c r="H652" s="9">
        <v>496</v>
      </c>
      <c r="I652" s="8">
        <f>H652*$H$3</f>
        <v>29.759999999999998</v>
      </c>
      <c r="J652" s="8"/>
      <c r="K652" s="15"/>
      <c r="L652" s="5"/>
      <c r="M652" s="8"/>
      <c r="N652" s="5"/>
      <c r="O652" s="8"/>
      <c r="P652" s="9"/>
      <c r="Q652" s="8"/>
      <c r="R652" s="8"/>
      <c r="S652" s="8"/>
      <c r="T652" s="16">
        <f t="shared" si="25"/>
        <v>573.0641249999999</v>
      </c>
    </row>
    <row r="653" spans="1:20" ht="15" hidden="1" outlineLevel="2">
      <c r="A653" s="5" t="s">
        <v>172</v>
      </c>
      <c r="B653" s="19" t="s">
        <v>173</v>
      </c>
      <c r="C653" s="6">
        <v>901000</v>
      </c>
      <c r="D653" s="5" t="s">
        <v>393</v>
      </c>
      <c r="E653" s="5" t="s">
        <v>107</v>
      </c>
      <c r="F653" s="7" t="s">
        <v>116</v>
      </c>
      <c r="G653" s="8">
        <v>270.32776120000017</v>
      </c>
      <c r="H653" s="9">
        <v>403</v>
      </c>
      <c r="I653" s="8">
        <f>H653*$H$2</f>
        <v>193.44</v>
      </c>
      <c r="J653" s="8"/>
      <c r="K653" s="15"/>
      <c r="L653" s="5"/>
      <c r="M653" s="8"/>
      <c r="N653" s="5"/>
      <c r="O653" s="8"/>
      <c r="P653" s="9"/>
      <c r="Q653" s="8"/>
      <c r="R653" s="8"/>
      <c r="S653" s="8"/>
      <c r="T653" s="16">
        <f t="shared" si="25"/>
        <v>463.76776120000017</v>
      </c>
    </row>
    <row r="654" spans="1:20" ht="15" hidden="1" outlineLevel="2">
      <c r="A654" s="5" t="s">
        <v>172</v>
      </c>
      <c r="B654" s="19" t="s">
        <v>173</v>
      </c>
      <c r="C654" s="6">
        <v>901000</v>
      </c>
      <c r="D654" s="5" t="s">
        <v>393</v>
      </c>
      <c r="E654" s="5" t="s">
        <v>107</v>
      </c>
      <c r="F654" s="5" t="s">
        <v>110</v>
      </c>
      <c r="G654" s="52"/>
      <c r="H654" s="53"/>
      <c r="I654" s="52"/>
      <c r="J654" s="52">
        <v>180</v>
      </c>
      <c r="K654" s="15"/>
      <c r="L654" s="5"/>
      <c r="M654" s="52"/>
      <c r="N654" s="5"/>
      <c r="O654" s="52"/>
      <c r="P654" s="53"/>
      <c r="Q654" s="52"/>
      <c r="R654" s="52"/>
      <c r="S654" s="52"/>
      <c r="T654" s="16">
        <f t="shared" si="25"/>
        <v>180</v>
      </c>
    </row>
    <row r="655" spans="1:20" ht="15" hidden="1" outlineLevel="2">
      <c r="A655" s="5" t="s">
        <v>172</v>
      </c>
      <c r="B655" s="19" t="s">
        <v>173</v>
      </c>
      <c r="C655" s="6">
        <v>901000</v>
      </c>
      <c r="D655" s="5" t="s">
        <v>393</v>
      </c>
      <c r="E655" s="5" t="s">
        <v>107</v>
      </c>
      <c r="F655" s="7" t="s">
        <v>860</v>
      </c>
      <c r="G655" s="8">
        <v>0.44</v>
      </c>
      <c r="H655" s="9"/>
      <c r="I655" s="8"/>
      <c r="J655" s="8"/>
      <c r="K655" s="15"/>
      <c r="L655" s="5"/>
      <c r="M655" s="8"/>
      <c r="N655" s="5"/>
      <c r="O655" s="8"/>
      <c r="P655" s="9"/>
      <c r="Q655" s="8"/>
      <c r="R655" s="8"/>
      <c r="S655" s="8"/>
      <c r="T655" s="16">
        <f t="shared" si="25"/>
        <v>0.44</v>
      </c>
    </row>
    <row r="656" spans="1:20" ht="15" hidden="1" outlineLevel="2">
      <c r="A656" s="5" t="s">
        <v>172</v>
      </c>
      <c r="B656" s="19" t="s">
        <v>173</v>
      </c>
      <c r="C656" s="6">
        <v>901000</v>
      </c>
      <c r="D656" s="5" t="s">
        <v>393</v>
      </c>
      <c r="E656" s="5" t="s">
        <v>36</v>
      </c>
      <c r="F656" s="5" t="s">
        <v>36</v>
      </c>
      <c r="G656" s="52"/>
      <c r="H656" s="53"/>
      <c r="I656" s="52"/>
      <c r="J656" s="52"/>
      <c r="K656" s="15"/>
      <c r="L656" s="5"/>
      <c r="M656" s="52"/>
      <c r="N656" s="15">
        <f>O656/$O$2</f>
        <v>0.75</v>
      </c>
      <c r="O656" s="52">
        <v>54</v>
      </c>
      <c r="P656" s="53"/>
      <c r="Q656" s="52"/>
      <c r="R656" s="52"/>
      <c r="S656" s="52"/>
      <c r="T656" s="16">
        <f t="shared" si="25"/>
        <v>54</v>
      </c>
    </row>
    <row r="657" spans="1:20" ht="15" hidden="1" outlineLevel="2">
      <c r="A657" s="5" t="s">
        <v>172</v>
      </c>
      <c r="B657" s="19" t="s">
        <v>173</v>
      </c>
      <c r="C657" s="6">
        <v>901000</v>
      </c>
      <c r="D657" s="5" t="s">
        <v>393</v>
      </c>
      <c r="E657" s="5" t="s">
        <v>107</v>
      </c>
      <c r="F657" s="7" t="s">
        <v>154</v>
      </c>
      <c r="G657" s="8">
        <v>137.52200000000002</v>
      </c>
      <c r="H657" s="9">
        <v>426</v>
      </c>
      <c r="I657" s="8">
        <f>H657*$H$3</f>
        <v>25.56</v>
      </c>
      <c r="J657" s="8"/>
      <c r="K657" s="15"/>
      <c r="L657" s="5"/>
      <c r="M657" s="8"/>
      <c r="N657" s="5"/>
      <c r="O657" s="8"/>
      <c r="P657" s="9"/>
      <c r="Q657" s="8"/>
      <c r="R657" s="8"/>
      <c r="S657" s="8"/>
      <c r="T657" s="16">
        <f t="shared" si="25"/>
        <v>163.08200000000002</v>
      </c>
    </row>
    <row r="658" spans="1:20" ht="15" hidden="1" outlineLevel="2">
      <c r="A658" s="12" t="s">
        <v>172</v>
      </c>
      <c r="B658" s="20" t="s">
        <v>173</v>
      </c>
      <c r="C658" s="12">
        <v>901000</v>
      </c>
      <c r="D658" s="12" t="s">
        <v>393</v>
      </c>
      <c r="E658" s="12" t="s">
        <v>111</v>
      </c>
      <c r="F658" s="12" t="s">
        <v>111</v>
      </c>
      <c r="G658" s="54"/>
      <c r="H658" s="55"/>
      <c r="I658" s="54"/>
      <c r="J658" s="54"/>
      <c r="K658" s="14">
        <v>2</v>
      </c>
      <c r="L658" s="13">
        <v>0.37</v>
      </c>
      <c r="M658" s="54">
        <f>K658*L658*$M$2</f>
        <v>2319.9</v>
      </c>
      <c r="N658" s="56"/>
      <c r="O658" s="54"/>
      <c r="P658" s="55"/>
      <c r="Q658" s="54"/>
      <c r="R658" s="54"/>
      <c r="S658" s="54"/>
      <c r="T658" s="16">
        <f t="shared" si="25"/>
        <v>2319.9</v>
      </c>
    </row>
    <row r="659" spans="1:20" ht="15" hidden="1" outlineLevel="2">
      <c r="A659" s="5" t="s">
        <v>172</v>
      </c>
      <c r="B659" s="19" t="s">
        <v>259</v>
      </c>
      <c r="C659" s="6">
        <v>903200</v>
      </c>
      <c r="D659" s="5" t="s">
        <v>443</v>
      </c>
      <c r="E659" s="5" t="s">
        <v>107</v>
      </c>
      <c r="F659" s="7" t="s">
        <v>860</v>
      </c>
      <c r="G659" s="8">
        <v>103.98</v>
      </c>
      <c r="H659" s="9"/>
      <c r="I659" s="8"/>
      <c r="J659" s="8"/>
      <c r="K659" s="15"/>
      <c r="L659" s="5"/>
      <c r="M659" s="8"/>
      <c r="N659" s="5"/>
      <c r="O659" s="8"/>
      <c r="P659" s="9"/>
      <c r="Q659" s="8"/>
      <c r="R659" s="8"/>
      <c r="S659" s="8"/>
      <c r="T659" s="16">
        <f t="shared" si="25"/>
        <v>103.98</v>
      </c>
    </row>
    <row r="660" spans="1:20" ht="15" hidden="1" outlineLevel="2">
      <c r="A660" s="5" t="s">
        <v>172</v>
      </c>
      <c r="B660" s="19" t="s">
        <v>259</v>
      </c>
      <c r="C660" s="6">
        <v>903200</v>
      </c>
      <c r="D660" s="5" t="s">
        <v>461</v>
      </c>
      <c r="E660" s="5" t="s">
        <v>107</v>
      </c>
      <c r="F660" s="7">
        <v>15</v>
      </c>
      <c r="G660" s="8">
        <v>10690.195472</v>
      </c>
      <c r="H660" s="9">
        <v>30866</v>
      </c>
      <c r="I660" s="8">
        <f>H660*$H$1</f>
        <v>3086.6000000000004</v>
      </c>
      <c r="J660" s="8"/>
      <c r="K660" s="15"/>
      <c r="L660" s="5"/>
      <c r="M660" s="8"/>
      <c r="N660" s="5"/>
      <c r="O660" s="8"/>
      <c r="P660" s="9"/>
      <c r="Q660" s="8"/>
      <c r="R660" s="8"/>
      <c r="S660" s="8"/>
      <c r="T660" s="16">
        <f t="shared" si="25"/>
        <v>13776.795472</v>
      </c>
    </row>
    <row r="661" spans="1:20" ht="15" hidden="1" outlineLevel="2">
      <c r="A661" s="5" t="s">
        <v>172</v>
      </c>
      <c r="B661" s="19" t="s">
        <v>259</v>
      </c>
      <c r="C661" s="6">
        <v>903200</v>
      </c>
      <c r="D661" s="5" t="s">
        <v>461</v>
      </c>
      <c r="E661" s="5" t="s">
        <v>107</v>
      </c>
      <c r="F661" s="7" t="s">
        <v>137</v>
      </c>
      <c r="G661" s="8">
        <v>417.00250600000004</v>
      </c>
      <c r="H661" s="9">
        <v>108</v>
      </c>
      <c r="I661" s="8">
        <f>H661*$H$3</f>
        <v>6.4799999999999995</v>
      </c>
      <c r="J661" s="8"/>
      <c r="K661" s="15"/>
      <c r="L661" s="5"/>
      <c r="M661" s="8"/>
      <c r="N661" s="5"/>
      <c r="O661" s="8"/>
      <c r="P661" s="9"/>
      <c r="Q661" s="8"/>
      <c r="R661" s="8"/>
      <c r="S661" s="8"/>
      <c r="T661" s="16">
        <f t="shared" si="25"/>
        <v>423.48250600000006</v>
      </c>
    </row>
    <row r="662" spans="1:20" ht="15" hidden="1" outlineLevel="2">
      <c r="A662" s="5" t="s">
        <v>172</v>
      </c>
      <c r="B662" s="19" t="s">
        <v>259</v>
      </c>
      <c r="C662" s="6">
        <v>903200</v>
      </c>
      <c r="D662" s="5" t="s">
        <v>461</v>
      </c>
      <c r="E662" s="5" t="s">
        <v>107</v>
      </c>
      <c r="F662" s="7" t="s">
        <v>138</v>
      </c>
      <c r="G662" s="8">
        <v>88.66067100000001</v>
      </c>
      <c r="H662" s="9">
        <v>58</v>
      </c>
      <c r="I662" s="8">
        <f>H662*$H$3</f>
        <v>3.48</v>
      </c>
      <c r="J662" s="8"/>
      <c r="K662" s="15"/>
      <c r="L662" s="5"/>
      <c r="M662" s="8"/>
      <c r="N662" s="5"/>
      <c r="O662" s="8"/>
      <c r="P662" s="9"/>
      <c r="Q662" s="8"/>
      <c r="R662" s="8"/>
      <c r="S662" s="8"/>
      <c r="T662" s="16">
        <f t="shared" si="25"/>
        <v>92.14067100000001</v>
      </c>
    </row>
    <row r="663" spans="1:20" ht="15" hidden="1" outlineLevel="2">
      <c r="A663" s="5" t="s">
        <v>172</v>
      </c>
      <c r="B663" s="19" t="s">
        <v>259</v>
      </c>
      <c r="C663" s="6">
        <v>903200</v>
      </c>
      <c r="D663" s="5" t="s">
        <v>461</v>
      </c>
      <c r="E663" s="5" t="s">
        <v>107</v>
      </c>
      <c r="F663" s="7" t="s">
        <v>139</v>
      </c>
      <c r="G663" s="8">
        <v>17522.594599999997</v>
      </c>
      <c r="H663" s="9">
        <v>29171</v>
      </c>
      <c r="I663" s="8">
        <f>H663*$H$3</f>
        <v>1750.26</v>
      </c>
      <c r="J663" s="8"/>
      <c r="K663" s="15"/>
      <c r="L663" s="5"/>
      <c r="M663" s="8"/>
      <c r="N663" s="5"/>
      <c r="O663" s="8"/>
      <c r="P663" s="9"/>
      <c r="Q663" s="8"/>
      <c r="R663" s="8"/>
      <c r="S663" s="8"/>
      <c r="T663" s="16">
        <f t="shared" si="25"/>
        <v>19272.854599999995</v>
      </c>
    </row>
    <row r="664" spans="1:20" ht="15" hidden="1" outlineLevel="2">
      <c r="A664" s="5" t="s">
        <v>172</v>
      </c>
      <c r="B664" s="19" t="s">
        <v>259</v>
      </c>
      <c r="C664" s="6">
        <v>903200</v>
      </c>
      <c r="D664" s="5" t="s">
        <v>461</v>
      </c>
      <c r="E664" s="5" t="s">
        <v>107</v>
      </c>
      <c r="F664" s="7" t="s">
        <v>116</v>
      </c>
      <c r="G664" s="8">
        <v>15.875314000000001</v>
      </c>
      <c r="H664" s="9">
        <v>17</v>
      </c>
      <c r="I664" s="8">
        <f>H664*$H$2</f>
        <v>8.16</v>
      </c>
      <c r="J664" s="8"/>
      <c r="K664" s="15"/>
      <c r="L664" s="5"/>
      <c r="M664" s="8"/>
      <c r="N664" s="5"/>
      <c r="O664" s="8"/>
      <c r="P664" s="9"/>
      <c r="Q664" s="8"/>
      <c r="R664" s="8"/>
      <c r="S664" s="8"/>
      <c r="T664" s="16">
        <f t="shared" si="25"/>
        <v>24.035314</v>
      </c>
    </row>
    <row r="665" spans="1:20" ht="15" hidden="1" outlineLevel="2">
      <c r="A665" s="5" t="s">
        <v>172</v>
      </c>
      <c r="B665" s="19" t="s">
        <v>259</v>
      </c>
      <c r="C665" s="6">
        <v>903200</v>
      </c>
      <c r="D665" s="5" t="s">
        <v>461</v>
      </c>
      <c r="E665" s="5" t="s">
        <v>107</v>
      </c>
      <c r="F665" s="5" t="s">
        <v>110</v>
      </c>
      <c r="G665" s="52"/>
      <c r="H665" s="53"/>
      <c r="I665" s="52"/>
      <c r="J665" s="52">
        <v>180</v>
      </c>
      <c r="K665" s="15"/>
      <c r="L665" s="5"/>
      <c r="M665" s="52"/>
      <c r="N665" s="5"/>
      <c r="O665" s="52"/>
      <c r="P665" s="53"/>
      <c r="Q665" s="52"/>
      <c r="R665" s="52"/>
      <c r="S665" s="52"/>
      <c r="T665" s="16">
        <f t="shared" si="25"/>
        <v>180</v>
      </c>
    </row>
    <row r="666" spans="1:20" ht="15" hidden="1" outlineLevel="2">
      <c r="A666" s="5" t="s">
        <v>172</v>
      </c>
      <c r="B666" s="19" t="s">
        <v>259</v>
      </c>
      <c r="C666" s="6">
        <v>903200</v>
      </c>
      <c r="D666" s="5" t="s">
        <v>461</v>
      </c>
      <c r="E666" s="5" t="s">
        <v>107</v>
      </c>
      <c r="F666" s="7" t="s">
        <v>860</v>
      </c>
      <c r="G666" s="8">
        <v>1023.06</v>
      </c>
      <c r="H666" s="9"/>
      <c r="I666" s="8"/>
      <c r="J666" s="8"/>
      <c r="K666" s="15"/>
      <c r="L666" s="5"/>
      <c r="M666" s="8"/>
      <c r="N666" s="5"/>
      <c r="O666" s="8"/>
      <c r="P666" s="9"/>
      <c r="Q666" s="8"/>
      <c r="R666" s="8"/>
      <c r="S666" s="8"/>
      <c r="T666" s="16">
        <f t="shared" si="25"/>
        <v>1023.06</v>
      </c>
    </row>
    <row r="667" spans="1:20" ht="15" hidden="1" outlineLevel="2">
      <c r="A667" s="5" t="s">
        <v>172</v>
      </c>
      <c r="B667" s="19" t="s">
        <v>259</v>
      </c>
      <c r="C667" s="6">
        <v>903200</v>
      </c>
      <c r="D667" s="5" t="s">
        <v>461</v>
      </c>
      <c r="E667" s="5" t="s">
        <v>36</v>
      </c>
      <c r="F667" s="5" t="s">
        <v>36</v>
      </c>
      <c r="G667" s="52"/>
      <c r="H667" s="53"/>
      <c r="I667" s="52"/>
      <c r="J667" s="52"/>
      <c r="K667" s="15"/>
      <c r="L667" s="5"/>
      <c r="M667" s="52"/>
      <c r="N667" s="15">
        <f>O667/$O$2</f>
        <v>7.75</v>
      </c>
      <c r="O667" s="52">
        <v>558</v>
      </c>
      <c r="P667" s="53"/>
      <c r="Q667" s="52"/>
      <c r="R667" s="52"/>
      <c r="S667" s="52"/>
      <c r="T667" s="16">
        <f t="shared" si="25"/>
        <v>558</v>
      </c>
    </row>
    <row r="668" spans="1:20" ht="15" hidden="1" outlineLevel="2">
      <c r="A668" s="5" t="s">
        <v>172</v>
      </c>
      <c r="B668" s="19" t="s">
        <v>259</v>
      </c>
      <c r="C668" s="6">
        <v>903200</v>
      </c>
      <c r="D668" s="5" t="s">
        <v>461</v>
      </c>
      <c r="E668" s="5" t="s">
        <v>107</v>
      </c>
      <c r="F668" s="7" t="s">
        <v>143</v>
      </c>
      <c r="G668" s="8">
        <v>0.98</v>
      </c>
      <c r="H668" s="9">
        <v>1</v>
      </c>
      <c r="I668" s="8">
        <f>H668*$H$3</f>
        <v>0.06</v>
      </c>
      <c r="J668" s="8"/>
      <c r="K668" s="15"/>
      <c r="L668" s="5"/>
      <c r="M668" s="8"/>
      <c r="N668" s="5"/>
      <c r="O668" s="8"/>
      <c r="P668" s="9"/>
      <c r="Q668" s="8"/>
      <c r="R668" s="8"/>
      <c r="S668" s="8"/>
      <c r="T668" s="16">
        <f t="shared" si="25"/>
        <v>1.04</v>
      </c>
    </row>
    <row r="669" spans="1:20" ht="15" hidden="1" outlineLevel="2">
      <c r="A669" s="5" t="s">
        <v>172</v>
      </c>
      <c r="B669" s="19" t="s">
        <v>259</v>
      </c>
      <c r="C669" s="6">
        <v>903200</v>
      </c>
      <c r="D669" s="5" t="s">
        <v>461</v>
      </c>
      <c r="E669" s="5" t="s">
        <v>107</v>
      </c>
      <c r="F669" s="7" t="s">
        <v>214</v>
      </c>
      <c r="G669" s="8">
        <v>2.82</v>
      </c>
      <c r="H669" s="9">
        <v>1</v>
      </c>
      <c r="I669" s="8">
        <f>H669*$H$3</f>
        <v>0.06</v>
      </c>
      <c r="J669" s="8"/>
      <c r="K669" s="15"/>
      <c r="L669" s="5"/>
      <c r="M669" s="8"/>
      <c r="N669" s="5"/>
      <c r="O669" s="8"/>
      <c r="P669" s="9"/>
      <c r="Q669" s="8"/>
      <c r="R669" s="8"/>
      <c r="S669" s="8"/>
      <c r="T669" s="16">
        <f t="shared" si="25"/>
        <v>2.88</v>
      </c>
    </row>
    <row r="670" spans="1:20" ht="15" hidden="1" outlineLevel="2">
      <c r="A670" s="5" t="s">
        <v>172</v>
      </c>
      <c r="B670" s="19" t="s">
        <v>259</v>
      </c>
      <c r="C670" s="6">
        <v>903200</v>
      </c>
      <c r="D670" s="5" t="s">
        <v>461</v>
      </c>
      <c r="E670" s="5" t="s">
        <v>107</v>
      </c>
      <c r="F670" s="7" t="s">
        <v>154</v>
      </c>
      <c r="G670" s="8">
        <v>131.49400000000003</v>
      </c>
      <c r="H670" s="9">
        <v>424</v>
      </c>
      <c r="I670" s="8">
        <f>H670*$H$3</f>
        <v>25.439999999999998</v>
      </c>
      <c r="J670" s="8"/>
      <c r="K670" s="15"/>
      <c r="L670" s="5"/>
      <c r="M670" s="8"/>
      <c r="N670" s="5"/>
      <c r="O670" s="8"/>
      <c r="P670" s="9"/>
      <c r="Q670" s="8"/>
      <c r="R670" s="8"/>
      <c r="S670" s="8"/>
      <c r="T670" s="16">
        <f t="shared" si="25"/>
        <v>156.93400000000003</v>
      </c>
    </row>
    <row r="671" spans="1:20" ht="15" hidden="1" outlineLevel="2">
      <c r="A671" s="5" t="s">
        <v>172</v>
      </c>
      <c r="B671" s="19" t="s">
        <v>259</v>
      </c>
      <c r="C671" s="6">
        <v>903200</v>
      </c>
      <c r="D671" s="5" t="s">
        <v>461</v>
      </c>
      <c r="E671" s="5" t="s">
        <v>107</v>
      </c>
      <c r="F671" s="7" t="s">
        <v>858</v>
      </c>
      <c r="G671" s="8">
        <v>25560.31</v>
      </c>
      <c r="H671" s="9"/>
      <c r="I671" s="8"/>
      <c r="J671" s="8"/>
      <c r="K671" s="15"/>
      <c r="L671" s="5"/>
      <c r="M671" s="8"/>
      <c r="N671" s="5"/>
      <c r="O671" s="8"/>
      <c r="P671" s="9"/>
      <c r="Q671" s="8"/>
      <c r="R671" s="8"/>
      <c r="S671" s="8"/>
      <c r="T671" s="16">
        <f t="shared" si="25"/>
        <v>25560.31</v>
      </c>
    </row>
    <row r="672" spans="1:20" ht="15" hidden="1" outlineLevel="2">
      <c r="A672" s="12" t="s">
        <v>172</v>
      </c>
      <c r="B672" s="20" t="s">
        <v>259</v>
      </c>
      <c r="C672" s="12">
        <v>903200</v>
      </c>
      <c r="D672" s="12" t="s">
        <v>461</v>
      </c>
      <c r="E672" s="12" t="s">
        <v>111</v>
      </c>
      <c r="F672" s="12" t="s">
        <v>111</v>
      </c>
      <c r="G672" s="54"/>
      <c r="H672" s="55"/>
      <c r="I672" s="54"/>
      <c r="J672" s="54"/>
      <c r="K672" s="14">
        <v>1</v>
      </c>
      <c r="L672" s="13">
        <v>1</v>
      </c>
      <c r="M672" s="54">
        <f>K672*L672*$M$2</f>
        <v>3135</v>
      </c>
      <c r="N672" s="56"/>
      <c r="O672" s="54"/>
      <c r="P672" s="55"/>
      <c r="Q672" s="54"/>
      <c r="R672" s="54"/>
      <c r="S672" s="54"/>
      <c r="T672" s="16">
        <f t="shared" si="25"/>
        <v>3135</v>
      </c>
    </row>
    <row r="673" spans="1:20" ht="15" hidden="1" outlineLevel="2">
      <c r="A673" s="5" t="s">
        <v>172</v>
      </c>
      <c r="B673" s="19" t="s">
        <v>259</v>
      </c>
      <c r="C673" s="6">
        <v>903200</v>
      </c>
      <c r="D673" s="5" t="s">
        <v>461</v>
      </c>
      <c r="E673" s="5" t="s">
        <v>133</v>
      </c>
      <c r="F673" s="5" t="s">
        <v>133</v>
      </c>
      <c r="G673" s="52"/>
      <c r="H673" s="53"/>
      <c r="I673" s="52"/>
      <c r="J673" s="52"/>
      <c r="K673" s="15"/>
      <c r="L673" s="5"/>
      <c r="M673" s="52"/>
      <c r="N673" s="5"/>
      <c r="O673" s="52"/>
      <c r="P673" s="53"/>
      <c r="Q673" s="52"/>
      <c r="R673" s="52"/>
      <c r="S673" s="52">
        <v>10.53</v>
      </c>
      <c r="T673" s="16">
        <f t="shared" si="25"/>
        <v>10.53</v>
      </c>
    </row>
    <row r="674" spans="1:20" ht="15" hidden="1" outlineLevel="2">
      <c r="A674" s="5" t="s">
        <v>172</v>
      </c>
      <c r="B674" s="19" t="s">
        <v>259</v>
      </c>
      <c r="C674" s="6">
        <v>903300</v>
      </c>
      <c r="D674" s="5" t="s">
        <v>461</v>
      </c>
      <c r="E674" s="5" t="s">
        <v>36</v>
      </c>
      <c r="F674" s="5" t="s">
        <v>36</v>
      </c>
      <c r="G674" s="52"/>
      <c r="H674" s="53"/>
      <c r="I674" s="52"/>
      <c r="J674" s="52"/>
      <c r="K674" s="15"/>
      <c r="L674" s="5"/>
      <c r="M674" s="52"/>
      <c r="N674" s="15">
        <f>O674/$O$2</f>
        <v>3</v>
      </c>
      <c r="O674" s="52">
        <v>216</v>
      </c>
      <c r="P674" s="53"/>
      <c r="Q674" s="52"/>
      <c r="R674" s="52"/>
      <c r="S674" s="52"/>
      <c r="T674" s="16">
        <f t="shared" si="25"/>
        <v>216</v>
      </c>
    </row>
    <row r="675" spans="1:20" ht="15" hidden="1" outlineLevel="2">
      <c r="A675" s="5" t="s">
        <v>172</v>
      </c>
      <c r="B675" s="19" t="s">
        <v>255</v>
      </c>
      <c r="C675" s="6">
        <v>908000</v>
      </c>
      <c r="D675" s="5" t="s">
        <v>446</v>
      </c>
      <c r="E675" s="5" t="s">
        <v>107</v>
      </c>
      <c r="F675" s="7">
        <v>15</v>
      </c>
      <c r="G675" s="8">
        <v>1353.4139440000001</v>
      </c>
      <c r="H675" s="9">
        <v>3856</v>
      </c>
      <c r="I675" s="8">
        <f>H675*$H$1</f>
        <v>385.6</v>
      </c>
      <c r="J675" s="8"/>
      <c r="K675" s="15"/>
      <c r="L675" s="5"/>
      <c r="M675" s="8"/>
      <c r="N675" s="5"/>
      <c r="O675" s="8"/>
      <c r="P675" s="9"/>
      <c r="Q675" s="8"/>
      <c r="R675" s="8"/>
      <c r="S675" s="8"/>
      <c r="T675" s="16">
        <f t="shared" si="25"/>
        <v>1739.0139440000003</v>
      </c>
    </row>
    <row r="676" spans="1:20" ht="15" hidden="1" outlineLevel="2">
      <c r="A676" s="5" t="s">
        <v>172</v>
      </c>
      <c r="B676" s="19" t="s">
        <v>255</v>
      </c>
      <c r="C676" s="6">
        <v>908000</v>
      </c>
      <c r="D676" s="5" t="s">
        <v>446</v>
      </c>
      <c r="E676" s="5" t="s">
        <v>107</v>
      </c>
      <c r="F676" s="7" t="s">
        <v>137</v>
      </c>
      <c r="G676" s="8">
        <v>123.73643600000001</v>
      </c>
      <c r="H676" s="9">
        <v>42</v>
      </c>
      <c r="I676" s="8">
        <f>H676*$H$3</f>
        <v>2.52</v>
      </c>
      <c r="J676" s="8"/>
      <c r="K676" s="15"/>
      <c r="L676" s="5"/>
      <c r="M676" s="8"/>
      <c r="N676" s="5"/>
      <c r="O676" s="8"/>
      <c r="P676" s="9"/>
      <c r="Q676" s="8"/>
      <c r="R676" s="8"/>
      <c r="S676" s="8"/>
      <c r="T676" s="16">
        <f aca="true" t="shared" si="26" ref="T676:T707">G676+I676+J676+M676+O676+Q676+R676+S676</f>
        <v>126.25643600000001</v>
      </c>
    </row>
    <row r="677" spans="1:20" ht="15" hidden="1" outlineLevel="2">
      <c r="A677" s="5" t="s">
        <v>172</v>
      </c>
      <c r="B677" s="19" t="s">
        <v>255</v>
      </c>
      <c r="C677" s="6">
        <v>908000</v>
      </c>
      <c r="D677" s="5" t="s">
        <v>446</v>
      </c>
      <c r="E677" s="5" t="s">
        <v>107</v>
      </c>
      <c r="F677" s="7" t="s">
        <v>138</v>
      </c>
      <c r="G677" s="8">
        <v>85.31326800000001</v>
      </c>
      <c r="H677" s="9">
        <v>54</v>
      </c>
      <c r="I677" s="8">
        <f>H677*$H$3</f>
        <v>3.2399999999999998</v>
      </c>
      <c r="J677" s="8"/>
      <c r="K677" s="15"/>
      <c r="L677" s="5"/>
      <c r="M677" s="8"/>
      <c r="N677" s="5"/>
      <c r="O677" s="8"/>
      <c r="P677" s="9"/>
      <c r="Q677" s="8"/>
      <c r="R677" s="8"/>
      <c r="S677" s="8"/>
      <c r="T677" s="16">
        <f t="shared" si="26"/>
        <v>88.553268</v>
      </c>
    </row>
    <row r="678" spans="1:20" ht="15" hidden="1" outlineLevel="2">
      <c r="A678" s="5" t="s">
        <v>172</v>
      </c>
      <c r="B678" s="19" t="s">
        <v>255</v>
      </c>
      <c r="C678" s="6">
        <v>908000</v>
      </c>
      <c r="D678" s="5" t="s">
        <v>446</v>
      </c>
      <c r="E678" s="5" t="s">
        <v>107</v>
      </c>
      <c r="F678" s="7" t="s">
        <v>139</v>
      </c>
      <c r="G678" s="8">
        <v>146.9111</v>
      </c>
      <c r="H678" s="9">
        <v>215</v>
      </c>
      <c r="I678" s="8">
        <f>H678*$H$3</f>
        <v>12.9</v>
      </c>
      <c r="J678" s="8"/>
      <c r="K678" s="15"/>
      <c r="L678" s="5"/>
      <c r="M678" s="8"/>
      <c r="N678" s="5"/>
      <c r="O678" s="8"/>
      <c r="P678" s="9"/>
      <c r="Q678" s="8"/>
      <c r="R678" s="8"/>
      <c r="S678" s="8"/>
      <c r="T678" s="16">
        <f t="shared" si="26"/>
        <v>159.8111</v>
      </c>
    </row>
    <row r="679" spans="1:20" ht="15" hidden="1" outlineLevel="2">
      <c r="A679" s="5" t="s">
        <v>172</v>
      </c>
      <c r="B679" s="19" t="s">
        <v>255</v>
      </c>
      <c r="C679" s="6">
        <v>908000</v>
      </c>
      <c r="D679" s="5" t="s">
        <v>446</v>
      </c>
      <c r="E679" s="5" t="s">
        <v>107</v>
      </c>
      <c r="F679" s="7" t="s">
        <v>116</v>
      </c>
      <c r="G679" s="8">
        <v>50.3186908</v>
      </c>
      <c r="H679" s="9">
        <v>67</v>
      </c>
      <c r="I679" s="8">
        <f>H679*$H$2</f>
        <v>32.16</v>
      </c>
      <c r="J679" s="8"/>
      <c r="K679" s="15"/>
      <c r="L679" s="5"/>
      <c r="M679" s="8"/>
      <c r="N679" s="5"/>
      <c r="O679" s="8"/>
      <c r="P679" s="9"/>
      <c r="Q679" s="8"/>
      <c r="R679" s="8"/>
      <c r="S679" s="8"/>
      <c r="T679" s="16">
        <f t="shared" si="26"/>
        <v>82.4786908</v>
      </c>
    </row>
    <row r="680" spans="1:20" ht="15" hidden="1" outlineLevel="2">
      <c r="A680" s="5" t="s">
        <v>172</v>
      </c>
      <c r="B680" s="19" t="s">
        <v>255</v>
      </c>
      <c r="C680" s="6">
        <v>908000</v>
      </c>
      <c r="D680" s="5" t="s">
        <v>446</v>
      </c>
      <c r="E680" s="5" t="s">
        <v>107</v>
      </c>
      <c r="F680" s="5" t="s">
        <v>110</v>
      </c>
      <c r="G680" s="52"/>
      <c r="H680" s="53"/>
      <c r="I680" s="52"/>
      <c r="J680" s="52">
        <v>180</v>
      </c>
      <c r="K680" s="15"/>
      <c r="L680" s="5"/>
      <c r="M680" s="52"/>
      <c r="N680" s="5"/>
      <c r="O680" s="52"/>
      <c r="P680" s="53"/>
      <c r="Q680" s="52"/>
      <c r="R680" s="52"/>
      <c r="S680" s="52"/>
      <c r="T680" s="16">
        <f t="shared" si="26"/>
        <v>180</v>
      </c>
    </row>
    <row r="681" spans="1:20" ht="15" hidden="1" outlineLevel="2">
      <c r="A681" s="5" t="s">
        <v>172</v>
      </c>
      <c r="B681" s="19" t="s">
        <v>255</v>
      </c>
      <c r="C681" s="6">
        <v>908000</v>
      </c>
      <c r="D681" s="5" t="s">
        <v>446</v>
      </c>
      <c r="E681" s="5" t="s">
        <v>36</v>
      </c>
      <c r="F681" s="5" t="s">
        <v>36</v>
      </c>
      <c r="G681" s="52"/>
      <c r="H681" s="53"/>
      <c r="I681" s="52"/>
      <c r="J681" s="52"/>
      <c r="K681" s="15"/>
      <c r="L681" s="5"/>
      <c r="M681" s="52"/>
      <c r="N681" s="15">
        <f>O681/$O$2</f>
        <v>0.5</v>
      </c>
      <c r="O681" s="52">
        <v>36</v>
      </c>
      <c r="P681" s="53"/>
      <c r="Q681" s="52"/>
      <c r="R681" s="52"/>
      <c r="S681" s="52"/>
      <c r="T681" s="16">
        <f t="shared" si="26"/>
        <v>36</v>
      </c>
    </row>
    <row r="682" spans="1:20" ht="15" hidden="1" outlineLevel="2">
      <c r="A682" s="5" t="s">
        <v>172</v>
      </c>
      <c r="B682" s="19" t="s">
        <v>255</v>
      </c>
      <c r="C682" s="6">
        <v>908000</v>
      </c>
      <c r="D682" s="5" t="s">
        <v>446</v>
      </c>
      <c r="E682" s="5" t="s">
        <v>107</v>
      </c>
      <c r="F682" s="7" t="s">
        <v>143</v>
      </c>
      <c r="G682" s="8">
        <v>0.98</v>
      </c>
      <c r="H682" s="9">
        <v>1</v>
      </c>
      <c r="I682" s="8">
        <f>H682*$H$3</f>
        <v>0.06</v>
      </c>
      <c r="J682" s="8"/>
      <c r="K682" s="15"/>
      <c r="L682" s="5"/>
      <c r="M682" s="8"/>
      <c r="N682" s="5"/>
      <c r="O682" s="8"/>
      <c r="P682" s="9"/>
      <c r="Q682" s="8"/>
      <c r="R682" s="8"/>
      <c r="S682" s="8"/>
      <c r="T682" s="16">
        <f t="shared" si="26"/>
        <v>1.04</v>
      </c>
    </row>
    <row r="683" spans="1:20" ht="15" hidden="1" outlineLevel="2">
      <c r="A683" s="12" t="s">
        <v>172</v>
      </c>
      <c r="B683" s="20" t="s">
        <v>255</v>
      </c>
      <c r="C683" s="12">
        <v>908000</v>
      </c>
      <c r="D683" s="12" t="s">
        <v>446</v>
      </c>
      <c r="E683" s="12" t="s">
        <v>111</v>
      </c>
      <c r="F683" s="12" t="s">
        <v>111</v>
      </c>
      <c r="G683" s="54"/>
      <c r="H683" s="55"/>
      <c r="I683" s="54"/>
      <c r="J683" s="54"/>
      <c r="K683" s="14">
        <v>1</v>
      </c>
      <c r="L683" s="13">
        <v>1</v>
      </c>
      <c r="M683" s="54">
        <f>K683*L683*$M$2</f>
        <v>3135</v>
      </c>
      <c r="N683" s="56"/>
      <c r="O683" s="54"/>
      <c r="P683" s="55"/>
      <c r="Q683" s="54"/>
      <c r="R683" s="54"/>
      <c r="S683" s="54"/>
      <c r="T683" s="16">
        <f t="shared" si="26"/>
        <v>3135</v>
      </c>
    </row>
    <row r="684" spans="1:20" ht="15" hidden="1" outlineLevel="2">
      <c r="A684" s="5" t="s">
        <v>172</v>
      </c>
      <c r="B684" s="19" t="s">
        <v>255</v>
      </c>
      <c r="C684" s="6">
        <v>908000</v>
      </c>
      <c r="D684" s="5" t="s">
        <v>446</v>
      </c>
      <c r="E684" s="5" t="s">
        <v>133</v>
      </c>
      <c r="F684" s="5" t="s">
        <v>133</v>
      </c>
      <c r="G684" s="52"/>
      <c r="H684" s="53"/>
      <c r="I684" s="52"/>
      <c r="J684" s="52"/>
      <c r="K684" s="15"/>
      <c r="L684" s="5"/>
      <c r="M684" s="52"/>
      <c r="N684" s="5"/>
      <c r="O684" s="52"/>
      <c r="P684" s="53"/>
      <c r="Q684" s="52"/>
      <c r="R684" s="52"/>
      <c r="S684" s="52">
        <v>105.95</v>
      </c>
      <c r="T684" s="16">
        <f t="shared" si="26"/>
        <v>105.95</v>
      </c>
    </row>
    <row r="685" spans="1:20" ht="15" hidden="1" outlineLevel="2">
      <c r="A685" s="5" t="s">
        <v>172</v>
      </c>
      <c r="B685" s="19" t="s">
        <v>255</v>
      </c>
      <c r="C685" s="6">
        <v>908020</v>
      </c>
      <c r="D685" s="5" t="s">
        <v>447</v>
      </c>
      <c r="E685" s="5" t="s">
        <v>107</v>
      </c>
      <c r="F685" s="7">
        <v>15</v>
      </c>
      <c r="G685" s="8">
        <v>3886.175439000001</v>
      </c>
      <c r="H685" s="9">
        <v>9711</v>
      </c>
      <c r="I685" s="8">
        <f>H685*$H$1</f>
        <v>971.1</v>
      </c>
      <c r="J685" s="8"/>
      <c r="K685" s="15"/>
      <c r="L685" s="5"/>
      <c r="M685" s="8"/>
      <c r="N685" s="5"/>
      <c r="O685" s="8"/>
      <c r="P685" s="9"/>
      <c r="Q685" s="8"/>
      <c r="R685" s="8"/>
      <c r="S685" s="8"/>
      <c r="T685" s="16">
        <f t="shared" si="26"/>
        <v>4857.275439000001</v>
      </c>
    </row>
    <row r="686" spans="1:20" ht="15" hidden="1" outlineLevel="2">
      <c r="A686" s="5" t="s">
        <v>172</v>
      </c>
      <c r="B686" s="19" t="s">
        <v>255</v>
      </c>
      <c r="C686" s="6">
        <v>908020</v>
      </c>
      <c r="D686" s="5" t="s">
        <v>447</v>
      </c>
      <c r="E686" s="5" t="s">
        <v>107</v>
      </c>
      <c r="F686" s="7" t="s">
        <v>138</v>
      </c>
      <c r="G686" s="8">
        <v>9.829836000000002</v>
      </c>
      <c r="H686" s="9">
        <v>4</v>
      </c>
      <c r="I686" s="8">
        <f>H686*$H$3</f>
        <v>0.24</v>
      </c>
      <c r="J686" s="8"/>
      <c r="K686" s="15"/>
      <c r="L686" s="5"/>
      <c r="M686" s="8"/>
      <c r="N686" s="5"/>
      <c r="O686" s="8"/>
      <c r="P686" s="9"/>
      <c r="Q686" s="8"/>
      <c r="R686" s="8"/>
      <c r="S686" s="8"/>
      <c r="T686" s="16">
        <f t="shared" si="26"/>
        <v>10.069836000000002</v>
      </c>
    </row>
    <row r="687" spans="1:20" ht="15" hidden="1" outlineLevel="2">
      <c r="A687" s="5" t="s">
        <v>172</v>
      </c>
      <c r="B687" s="19" t="s">
        <v>255</v>
      </c>
      <c r="C687" s="6">
        <v>908020</v>
      </c>
      <c r="D687" s="5" t="s">
        <v>447</v>
      </c>
      <c r="E687" s="5" t="s">
        <v>107</v>
      </c>
      <c r="F687" s="7" t="s">
        <v>139</v>
      </c>
      <c r="G687" s="8">
        <v>35.50469999999999</v>
      </c>
      <c r="H687" s="9">
        <v>69</v>
      </c>
      <c r="I687" s="8">
        <f>H687*$H$3</f>
        <v>4.14</v>
      </c>
      <c r="J687" s="8"/>
      <c r="K687" s="15"/>
      <c r="L687" s="5"/>
      <c r="M687" s="8"/>
      <c r="N687" s="5"/>
      <c r="O687" s="8"/>
      <c r="P687" s="9"/>
      <c r="Q687" s="8"/>
      <c r="R687" s="8"/>
      <c r="S687" s="8"/>
      <c r="T687" s="16">
        <f t="shared" si="26"/>
        <v>39.64469999999999</v>
      </c>
    </row>
    <row r="688" spans="1:20" ht="15" hidden="1" outlineLevel="2">
      <c r="A688" s="5" t="s">
        <v>172</v>
      </c>
      <c r="B688" s="19" t="s">
        <v>255</v>
      </c>
      <c r="C688" s="6">
        <v>908020</v>
      </c>
      <c r="D688" s="5" t="s">
        <v>447</v>
      </c>
      <c r="E688" s="5" t="s">
        <v>107</v>
      </c>
      <c r="F688" s="5" t="s">
        <v>110</v>
      </c>
      <c r="G688" s="52"/>
      <c r="H688" s="53"/>
      <c r="I688" s="52"/>
      <c r="J688" s="52">
        <v>60</v>
      </c>
      <c r="K688" s="15"/>
      <c r="L688" s="5"/>
      <c r="M688" s="52"/>
      <c r="N688" s="5"/>
      <c r="O688" s="52"/>
      <c r="P688" s="53"/>
      <c r="Q688" s="52"/>
      <c r="R688" s="52"/>
      <c r="S688" s="52"/>
      <c r="T688" s="16">
        <f t="shared" si="26"/>
        <v>60</v>
      </c>
    </row>
    <row r="689" spans="1:20" ht="15" hidden="1" outlineLevel="2">
      <c r="A689" s="5" t="s">
        <v>172</v>
      </c>
      <c r="B689" s="19" t="s">
        <v>255</v>
      </c>
      <c r="C689" s="6">
        <v>908020</v>
      </c>
      <c r="D689" s="5" t="s">
        <v>447</v>
      </c>
      <c r="E689" s="5" t="s">
        <v>107</v>
      </c>
      <c r="F689" s="7" t="s">
        <v>143</v>
      </c>
      <c r="G689" s="8">
        <v>0.42</v>
      </c>
      <c r="H689" s="9">
        <v>1</v>
      </c>
      <c r="I689" s="8">
        <f>H689*$H$3</f>
        <v>0.06</v>
      </c>
      <c r="J689" s="8"/>
      <c r="K689" s="15"/>
      <c r="L689" s="5"/>
      <c r="M689" s="8"/>
      <c r="N689" s="5"/>
      <c r="O689" s="8"/>
      <c r="P689" s="9"/>
      <c r="Q689" s="8"/>
      <c r="R689" s="8"/>
      <c r="S689" s="8"/>
      <c r="T689" s="16">
        <f t="shared" si="26"/>
        <v>0.48</v>
      </c>
    </row>
    <row r="690" spans="1:20" ht="15" hidden="1" outlineLevel="2">
      <c r="A690" s="5" t="s">
        <v>172</v>
      </c>
      <c r="B690" s="19" t="s">
        <v>255</v>
      </c>
      <c r="C690" s="6">
        <v>908040</v>
      </c>
      <c r="D690" s="5" t="s">
        <v>448</v>
      </c>
      <c r="E690" s="5" t="s">
        <v>107</v>
      </c>
      <c r="F690" s="7">
        <v>15</v>
      </c>
      <c r="G690" s="8">
        <v>1713.714238</v>
      </c>
      <c r="H690" s="9">
        <v>4862</v>
      </c>
      <c r="I690" s="8">
        <f>H690*$H$1</f>
        <v>486.20000000000005</v>
      </c>
      <c r="J690" s="8"/>
      <c r="K690" s="15"/>
      <c r="L690" s="5"/>
      <c r="M690" s="8"/>
      <c r="N690" s="5"/>
      <c r="O690" s="8"/>
      <c r="P690" s="9"/>
      <c r="Q690" s="8"/>
      <c r="R690" s="8"/>
      <c r="S690" s="8"/>
      <c r="T690" s="16">
        <f t="shared" si="26"/>
        <v>2199.9142380000003</v>
      </c>
    </row>
    <row r="691" spans="1:20" ht="15" hidden="1" outlineLevel="2">
      <c r="A691" s="5" t="s">
        <v>172</v>
      </c>
      <c r="B691" s="19" t="s">
        <v>255</v>
      </c>
      <c r="C691" s="6">
        <v>908040</v>
      </c>
      <c r="D691" s="5" t="s">
        <v>448</v>
      </c>
      <c r="E691" s="5" t="s">
        <v>107</v>
      </c>
      <c r="F691" s="7" t="s">
        <v>138</v>
      </c>
      <c r="G691" s="8">
        <v>0.8899440000000001</v>
      </c>
      <c r="H691" s="9">
        <v>1</v>
      </c>
      <c r="I691" s="8">
        <f>H691*$H$3</f>
        <v>0.06</v>
      </c>
      <c r="J691" s="8"/>
      <c r="K691" s="15"/>
      <c r="L691" s="5"/>
      <c r="M691" s="8"/>
      <c r="N691" s="5"/>
      <c r="O691" s="8"/>
      <c r="P691" s="9"/>
      <c r="Q691" s="8"/>
      <c r="R691" s="8"/>
      <c r="S691" s="8"/>
      <c r="T691" s="16">
        <f t="shared" si="26"/>
        <v>0.9499440000000001</v>
      </c>
    </row>
    <row r="692" spans="1:20" ht="15" hidden="1" outlineLevel="2">
      <c r="A692" s="5" t="s">
        <v>172</v>
      </c>
      <c r="B692" s="19" t="s">
        <v>255</v>
      </c>
      <c r="C692" s="6">
        <v>908040</v>
      </c>
      <c r="D692" s="5" t="s">
        <v>448</v>
      </c>
      <c r="E692" s="5" t="s">
        <v>107</v>
      </c>
      <c r="F692" s="7" t="s">
        <v>139</v>
      </c>
      <c r="G692" s="8">
        <v>0.3451</v>
      </c>
      <c r="H692" s="9">
        <v>1</v>
      </c>
      <c r="I692" s="8">
        <f>H692*$H$3</f>
        <v>0.06</v>
      </c>
      <c r="J692" s="8"/>
      <c r="K692" s="15"/>
      <c r="L692" s="5"/>
      <c r="M692" s="8"/>
      <c r="N692" s="5"/>
      <c r="O692" s="8"/>
      <c r="P692" s="9"/>
      <c r="Q692" s="8"/>
      <c r="R692" s="8"/>
      <c r="S692" s="8"/>
      <c r="T692" s="16">
        <f t="shared" si="26"/>
        <v>0.4051</v>
      </c>
    </row>
    <row r="693" spans="1:20" ht="15" hidden="1" outlineLevel="2">
      <c r="A693" s="5" t="s">
        <v>172</v>
      </c>
      <c r="B693" s="19" t="s">
        <v>255</v>
      </c>
      <c r="C693" s="6">
        <v>908040</v>
      </c>
      <c r="D693" s="5" t="s">
        <v>448</v>
      </c>
      <c r="E693" s="5" t="s">
        <v>107</v>
      </c>
      <c r="F693" s="7" t="s">
        <v>116</v>
      </c>
      <c r="G693" s="8">
        <v>19.7943718</v>
      </c>
      <c r="H693" s="9">
        <v>23</v>
      </c>
      <c r="I693" s="8">
        <f>H693*$H$2</f>
        <v>11.04</v>
      </c>
      <c r="J693" s="8"/>
      <c r="K693" s="15"/>
      <c r="L693" s="5"/>
      <c r="M693" s="8"/>
      <c r="N693" s="5"/>
      <c r="O693" s="8"/>
      <c r="P693" s="9"/>
      <c r="Q693" s="8"/>
      <c r="R693" s="8"/>
      <c r="S693" s="8"/>
      <c r="T693" s="16">
        <f t="shared" si="26"/>
        <v>30.8343718</v>
      </c>
    </row>
    <row r="694" spans="1:20" ht="15" hidden="1" outlineLevel="2">
      <c r="A694" s="5" t="s">
        <v>172</v>
      </c>
      <c r="B694" s="19" t="s">
        <v>255</v>
      </c>
      <c r="C694" s="6">
        <v>908040</v>
      </c>
      <c r="D694" s="5" t="s">
        <v>448</v>
      </c>
      <c r="E694" s="5" t="s">
        <v>107</v>
      </c>
      <c r="F694" s="5" t="s">
        <v>110</v>
      </c>
      <c r="G694" s="52"/>
      <c r="H694" s="53"/>
      <c r="I694" s="52"/>
      <c r="J694" s="52">
        <v>45</v>
      </c>
      <c r="K694" s="15"/>
      <c r="L694" s="5"/>
      <c r="M694" s="52"/>
      <c r="N694" s="5"/>
      <c r="O694" s="52"/>
      <c r="P694" s="53"/>
      <c r="Q694" s="52"/>
      <c r="R694" s="52"/>
      <c r="S694" s="52"/>
      <c r="T694" s="16">
        <f t="shared" si="26"/>
        <v>45</v>
      </c>
    </row>
    <row r="695" spans="1:20" ht="15" hidden="1" outlineLevel="2">
      <c r="A695" s="5" t="s">
        <v>172</v>
      </c>
      <c r="B695" s="19" t="s">
        <v>255</v>
      </c>
      <c r="C695" s="6">
        <v>908070</v>
      </c>
      <c r="D695" s="5" t="s">
        <v>449</v>
      </c>
      <c r="E695" s="5" t="s">
        <v>107</v>
      </c>
      <c r="F695" s="7">
        <v>15</v>
      </c>
      <c r="G695" s="8">
        <v>25.173977</v>
      </c>
      <c r="H695" s="9">
        <v>73</v>
      </c>
      <c r="I695" s="8">
        <f>H695*$H$1</f>
        <v>7.300000000000001</v>
      </c>
      <c r="J695" s="8"/>
      <c r="K695" s="15"/>
      <c r="L695" s="5"/>
      <c r="M695" s="8"/>
      <c r="N695" s="5"/>
      <c r="O695" s="8"/>
      <c r="P695" s="9"/>
      <c r="Q695" s="8"/>
      <c r="R695" s="8"/>
      <c r="S695" s="8"/>
      <c r="T695" s="16">
        <f t="shared" si="26"/>
        <v>32.473977000000005</v>
      </c>
    </row>
    <row r="696" spans="1:20" ht="15" hidden="1" outlineLevel="2">
      <c r="A696" s="5" t="s">
        <v>172</v>
      </c>
      <c r="B696" s="19" t="s">
        <v>255</v>
      </c>
      <c r="C696" s="6">
        <v>908070</v>
      </c>
      <c r="D696" s="5" t="s">
        <v>449</v>
      </c>
      <c r="E696" s="5" t="s">
        <v>107</v>
      </c>
      <c r="F696" s="5" t="s">
        <v>110</v>
      </c>
      <c r="G696" s="52"/>
      <c r="H696" s="53"/>
      <c r="I696" s="52"/>
      <c r="J696" s="52">
        <v>15</v>
      </c>
      <c r="K696" s="15"/>
      <c r="L696" s="5"/>
      <c r="M696" s="52"/>
      <c r="N696" s="5"/>
      <c r="O696" s="52"/>
      <c r="P696" s="53"/>
      <c r="Q696" s="52"/>
      <c r="R696" s="52"/>
      <c r="S696" s="52"/>
      <c r="T696" s="16">
        <f t="shared" si="26"/>
        <v>15</v>
      </c>
    </row>
    <row r="697" spans="1:20" ht="15" hidden="1" outlineLevel="2">
      <c r="A697" s="5" t="s">
        <v>172</v>
      </c>
      <c r="B697" s="19" t="s">
        <v>255</v>
      </c>
      <c r="C697" s="6">
        <v>908080</v>
      </c>
      <c r="D697" s="5" t="s">
        <v>450</v>
      </c>
      <c r="E697" s="5" t="s">
        <v>107</v>
      </c>
      <c r="F697" s="7">
        <v>15</v>
      </c>
      <c r="G697" s="8">
        <v>89.31589100000001</v>
      </c>
      <c r="H697" s="9">
        <v>259</v>
      </c>
      <c r="I697" s="8">
        <f>H697*$H$1</f>
        <v>25.900000000000002</v>
      </c>
      <c r="J697" s="8"/>
      <c r="K697" s="15"/>
      <c r="L697" s="5"/>
      <c r="M697" s="8"/>
      <c r="N697" s="5"/>
      <c r="O697" s="8"/>
      <c r="P697" s="9"/>
      <c r="Q697" s="8"/>
      <c r="R697" s="8"/>
      <c r="S697" s="8"/>
      <c r="T697" s="16">
        <f t="shared" si="26"/>
        <v>115.21589100000001</v>
      </c>
    </row>
    <row r="698" spans="1:20" ht="15" hidden="1" outlineLevel="2">
      <c r="A698" s="5" t="s">
        <v>172</v>
      </c>
      <c r="B698" s="19" t="s">
        <v>255</v>
      </c>
      <c r="C698" s="6">
        <v>908080</v>
      </c>
      <c r="D698" s="5" t="s">
        <v>450</v>
      </c>
      <c r="E698" s="5" t="s">
        <v>107</v>
      </c>
      <c r="F698" s="5" t="s">
        <v>110</v>
      </c>
      <c r="G698" s="52"/>
      <c r="H698" s="53"/>
      <c r="I698" s="52"/>
      <c r="J698" s="52">
        <v>15</v>
      </c>
      <c r="K698" s="15"/>
      <c r="L698" s="5"/>
      <c r="M698" s="52"/>
      <c r="N698" s="5"/>
      <c r="O698" s="52"/>
      <c r="P698" s="53"/>
      <c r="Q698" s="52"/>
      <c r="R698" s="52"/>
      <c r="S698" s="52"/>
      <c r="T698" s="16">
        <f t="shared" si="26"/>
        <v>15</v>
      </c>
    </row>
    <row r="699" spans="1:20" ht="15" hidden="1" outlineLevel="2">
      <c r="A699" s="12" t="s">
        <v>172</v>
      </c>
      <c r="B699" s="20" t="s">
        <v>173</v>
      </c>
      <c r="C699" s="12" t="s">
        <v>499</v>
      </c>
      <c r="D699" s="12" t="s">
        <v>416</v>
      </c>
      <c r="E699" s="12" t="s">
        <v>111</v>
      </c>
      <c r="F699" s="12" t="s">
        <v>111</v>
      </c>
      <c r="G699" s="54"/>
      <c r="H699" s="55"/>
      <c r="I699" s="54"/>
      <c r="J699" s="54"/>
      <c r="K699" s="14">
        <v>1</v>
      </c>
      <c r="L699" s="13">
        <v>0.25</v>
      </c>
      <c r="M699" s="54">
        <f>K699*L699*$M$2</f>
        <v>783.75</v>
      </c>
      <c r="N699" s="56"/>
      <c r="O699" s="54"/>
      <c r="P699" s="55"/>
      <c r="Q699" s="54"/>
      <c r="R699" s="54"/>
      <c r="S699" s="54"/>
      <c r="T699" s="16">
        <f t="shared" si="26"/>
        <v>783.75</v>
      </c>
    </row>
    <row r="700" spans="1:20" ht="15" hidden="1" outlineLevel="2">
      <c r="A700" s="5" t="s">
        <v>172</v>
      </c>
      <c r="B700" s="19" t="s">
        <v>173</v>
      </c>
      <c r="C700" s="6" t="s">
        <v>248</v>
      </c>
      <c r="D700" s="5" t="s">
        <v>416</v>
      </c>
      <c r="E700" s="5" t="s">
        <v>107</v>
      </c>
      <c r="F700" s="7">
        <v>15</v>
      </c>
      <c r="G700" s="8">
        <v>12.929264000000002</v>
      </c>
      <c r="H700" s="9">
        <v>37</v>
      </c>
      <c r="I700" s="8">
        <f>H700*$H$1</f>
        <v>3.7</v>
      </c>
      <c r="J700" s="8"/>
      <c r="K700" s="15"/>
      <c r="L700" s="5"/>
      <c r="M700" s="8"/>
      <c r="N700" s="5"/>
      <c r="O700" s="8"/>
      <c r="P700" s="9"/>
      <c r="Q700" s="8"/>
      <c r="R700" s="8"/>
      <c r="S700" s="8"/>
      <c r="T700" s="16">
        <f t="shared" si="26"/>
        <v>16.629264000000003</v>
      </c>
    </row>
    <row r="701" spans="1:20" ht="15" hidden="1" outlineLevel="2">
      <c r="A701" s="5" t="s">
        <v>172</v>
      </c>
      <c r="B701" s="19" t="s">
        <v>173</v>
      </c>
      <c r="C701" s="6" t="s">
        <v>248</v>
      </c>
      <c r="D701" s="5" t="s">
        <v>416</v>
      </c>
      <c r="E701" s="5" t="s">
        <v>107</v>
      </c>
      <c r="F701" s="5" t="s">
        <v>110</v>
      </c>
      <c r="G701" s="52"/>
      <c r="H701" s="53"/>
      <c r="I701" s="52"/>
      <c r="J701" s="52">
        <v>180</v>
      </c>
      <c r="K701" s="15"/>
      <c r="L701" s="5"/>
      <c r="M701" s="52"/>
      <c r="N701" s="5"/>
      <c r="O701" s="52"/>
      <c r="P701" s="53"/>
      <c r="Q701" s="52"/>
      <c r="R701" s="52"/>
      <c r="S701" s="52"/>
      <c r="T701" s="16">
        <f t="shared" si="26"/>
        <v>180</v>
      </c>
    </row>
    <row r="702" spans="1:20" ht="15" hidden="1" outlineLevel="2">
      <c r="A702" s="5" t="s">
        <v>172</v>
      </c>
      <c r="B702" s="19" t="s">
        <v>173</v>
      </c>
      <c r="C702" s="6" t="s">
        <v>497</v>
      </c>
      <c r="D702" s="5" t="s">
        <v>396</v>
      </c>
      <c r="E702" s="5" t="s">
        <v>36</v>
      </c>
      <c r="F702" s="5" t="s">
        <v>36</v>
      </c>
      <c r="G702" s="52"/>
      <c r="H702" s="53"/>
      <c r="I702" s="52"/>
      <c r="J702" s="52"/>
      <c r="K702" s="15"/>
      <c r="L702" s="5"/>
      <c r="M702" s="52"/>
      <c r="N702" s="15">
        <f>O702/$O$2</f>
        <v>2.75</v>
      </c>
      <c r="O702" s="52">
        <v>198</v>
      </c>
      <c r="P702" s="53"/>
      <c r="Q702" s="52"/>
      <c r="R702" s="52"/>
      <c r="S702" s="52"/>
      <c r="T702" s="16">
        <f t="shared" si="26"/>
        <v>198</v>
      </c>
    </row>
    <row r="703" spans="1:20" ht="15" hidden="1" outlineLevel="2">
      <c r="A703" s="12" t="s">
        <v>172</v>
      </c>
      <c r="B703" s="20" t="s">
        <v>173</v>
      </c>
      <c r="C703" s="12" t="s">
        <v>497</v>
      </c>
      <c r="D703" s="12" t="s">
        <v>396</v>
      </c>
      <c r="E703" s="12" t="s">
        <v>111</v>
      </c>
      <c r="F703" s="12" t="s">
        <v>111</v>
      </c>
      <c r="G703" s="54"/>
      <c r="H703" s="55"/>
      <c r="I703" s="54"/>
      <c r="J703" s="54"/>
      <c r="K703" s="14">
        <v>1</v>
      </c>
      <c r="L703" s="13">
        <v>0.75</v>
      </c>
      <c r="M703" s="54">
        <f>K703*L703*$M$2</f>
        <v>2351.25</v>
      </c>
      <c r="N703" s="56"/>
      <c r="O703" s="54"/>
      <c r="P703" s="55"/>
      <c r="Q703" s="54"/>
      <c r="R703" s="54"/>
      <c r="S703" s="54"/>
      <c r="T703" s="16">
        <f t="shared" si="26"/>
        <v>2351.25</v>
      </c>
    </row>
    <row r="704" spans="1:20" ht="15" hidden="1" outlineLevel="2">
      <c r="A704" s="5" t="s">
        <v>172</v>
      </c>
      <c r="B704" s="19" t="s">
        <v>173</v>
      </c>
      <c r="C704" s="6" t="s">
        <v>236</v>
      </c>
      <c r="D704" s="5" t="s">
        <v>396</v>
      </c>
      <c r="E704" s="5" t="s">
        <v>107</v>
      </c>
      <c r="F704" s="7">
        <v>15</v>
      </c>
      <c r="G704" s="8">
        <v>27.052632000000003</v>
      </c>
      <c r="H704" s="9">
        <v>77</v>
      </c>
      <c r="I704" s="8">
        <f>H704*$H$1</f>
        <v>7.7</v>
      </c>
      <c r="J704" s="8"/>
      <c r="K704" s="15"/>
      <c r="L704" s="5"/>
      <c r="M704" s="8"/>
      <c r="N704" s="5"/>
      <c r="O704" s="8"/>
      <c r="P704" s="9"/>
      <c r="Q704" s="8"/>
      <c r="R704" s="8"/>
      <c r="S704" s="8"/>
      <c r="T704" s="16">
        <f t="shared" si="26"/>
        <v>34.752632000000006</v>
      </c>
    </row>
    <row r="705" spans="1:20" ht="15" hidden="1" outlineLevel="2">
      <c r="A705" s="5" t="s">
        <v>172</v>
      </c>
      <c r="B705" s="19" t="s">
        <v>173</v>
      </c>
      <c r="C705" s="6" t="s">
        <v>236</v>
      </c>
      <c r="D705" s="5" t="s">
        <v>396</v>
      </c>
      <c r="E705" s="5" t="s">
        <v>107</v>
      </c>
      <c r="F705" s="7" t="s">
        <v>137</v>
      </c>
      <c r="G705" s="8">
        <v>51.604936</v>
      </c>
      <c r="H705" s="9">
        <v>10</v>
      </c>
      <c r="I705" s="8">
        <f>H705*$H$3</f>
        <v>0.6</v>
      </c>
      <c r="J705" s="8"/>
      <c r="K705" s="15"/>
      <c r="L705" s="5"/>
      <c r="M705" s="8"/>
      <c r="N705" s="5"/>
      <c r="O705" s="8"/>
      <c r="P705" s="9"/>
      <c r="Q705" s="8"/>
      <c r="R705" s="8"/>
      <c r="S705" s="8"/>
      <c r="T705" s="16">
        <f t="shared" si="26"/>
        <v>52.204936000000004</v>
      </c>
    </row>
    <row r="706" spans="1:20" ht="15" hidden="1" outlineLevel="2">
      <c r="A706" s="5" t="s">
        <v>172</v>
      </c>
      <c r="B706" s="19" t="s">
        <v>173</v>
      </c>
      <c r="C706" s="6" t="s">
        <v>236</v>
      </c>
      <c r="D706" s="5" t="s">
        <v>396</v>
      </c>
      <c r="E706" s="5" t="s">
        <v>107</v>
      </c>
      <c r="F706" s="7" t="s">
        <v>138</v>
      </c>
      <c r="G706" s="8">
        <v>17.070744</v>
      </c>
      <c r="H706" s="9">
        <v>9</v>
      </c>
      <c r="I706" s="8">
        <f>H706*$H$3</f>
        <v>0.54</v>
      </c>
      <c r="J706" s="8"/>
      <c r="K706" s="15"/>
      <c r="L706" s="5"/>
      <c r="M706" s="8"/>
      <c r="N706" s="5"/>
      <c r="O706" s="8"/>
      <c r="P706" s="9"/>
      <c r="Q706" s="8"/>
      <c r="R706" s="8"/>
      <c r="S706" s="8"/>
      <c r="T706" s="16">
        <f t="shared" si="26"/>
        <v>17.610744</v>
      </c>
    </row>
    <row r="707" spans="1:20" ht="15" hidden="1" outlineLevel="2">
      <c r="A707" s="5" t="s">
        <v>172</v>
      </c>
      <c r="B707" s="19" t="s">
        <v>173</v>
      </c>
      <c r="C707" s="6" t="s">
        <v>236</v>
      </c>
      <c r="D707" s="5" t="s">
        <v>396</v>
      </c>
      <c r="E707" s="5" t="s">
        <v>107</v>
      </c>
      <c r="F707" s="7" t="s">
        <v>139</v>
      </c>
      <c r="G707" s="8">
        <v>15.255449999999998</v>
      </c>
      <c r="H707" s="9">
        <v>22</v>
      </c>
      <c r="I707" s="8">
        <f>H707*$H$3</f>
        <v>1.3199999999999998</v>
      </c>
      <c r="J707" s="8"/>
      <c r="K707" s="15"/>
      <c r="L707" s="5"/>
      <c r="M707" s="8"/>
      <c r="N707" s="5"/>
      <c r="O707" s="8"/>
      <c r="P707" s="9"/>
      <c r="Q707" s="8"/>
      <c r="R707" s="8"/>
      <c r="S707" s="8"/>
      <c r="T707" s="16">
        <f t="shared" si="26"/>
        <v>16.575449999999996</v>
      </c>
    </row>
    <row r="708" spans="1:20" ht="15" hidden="1" outlineLevel="2">
      <c r="A708" s="5" t="s">
        <v>172</v>
      </c>
      <c r="B708" s="19" t="s">
        <v>173</v>
      </c>
      <c r="C708" s="6" t="s">
        <v>236</v>
      </c>
      <c r="D708" s="5" t="s">
        <v>396</v>
      </c>
      <c r="E708" s="5" t="s">
        <v>107</v>
      </c>
      <c r="F708" s="7" t="s">
        <v>116</v>
      </c>
      <c r="G708" s="8">
        <v>2.2576400000000003</v>
      </c>
      <c r="H708" s="9">
        <v>4</v>
      </c>
      <c r="I708" s="8">
        <f>H708*$H$2</f>
        <v>1.92</v>
      </c>
      <c r="J708" s="8"/>
      <c r="K708" s="15"/>
      <c r="L708" s="5"/>
      <c r="M708" s="8"/>
      <c r="N708" s="5"/>
      <c r="O708" s="8"/>
      <c r="P708" s="9"/>
      <c r="Q708" s="8"/>
      <c r="R708" s="8"/>
      <c r="S708" s="8"/>
      <c r="T708" s="16">
        <f aca="true" t="shared" si="27" ref="T708:T739">G708+I708+J708+M708+O708+Q708+R708+S708</f>
        <v>4.17764</v>
      </c>
    </row>
    <row r="709" spans="1:20" ht="15" hidden="1" outlineLevel="2">
      <c r="A709" s="5" t="s">
        <v>172</v>
      </c>
      <c r="B709" s="19" t="s">
        <v>173</v>
      </c>
      <c r="C709" s="6" t="s">
        <v>236</v>
      </c>
      <c r="D709" s="5" t="s">
        <v>396</v>
      </c>
      <c r="E709" s="5" t="s">
        <v>107</v>
      </c>
      <c r="F709" s="5" t="s">
        <v>110</v>
      </c>
      <c r="G709" s="52"/>
      <c r="H709" s="53"/>
      <c r="I709" s="52"/>
      <c r="J709" s="52">
        <v>180</v>
      </c>
      <c r="K709" s="15"/>
      <c r="L709" s="5"/>
      <c r="M709" s="52"/>
      <c r="N709" s="5"/>
      <c r="O709" s="52"/>
      <c r="P709" s="53"/>
      <c r="Q709" s="52"/>
      <c r="R709" s="52"/>
      <c r="S709" s="52"/>
      <c r="T709" s="16">
        <f t="shared" si="27"/>
        <v>180</v>
      </c>
    </row>
    <row r="710" spans="1:20" ht="15" hidden="1" outlineLevel="2">
      <c r="A710" s="5" t="s">
        <v>172</v>
      </c>
      <c r="B710" s="19" t="s">
        <v>173</v>
      </c>
      <c r="C710" s="6" t="s">
        <v>236</v>
      </c>
      <c r="D710" s="5" t="s">
        <v>396</v>
      </c>
      <c r="E710" s="5" t="s">
        <v>107</v>
      </c>
      <c r="F710" s="7" t="s">
        <v>858</v>
      </c>
      <c r="G710" s="8">
        <v>3779.98</v>
      </c>
      <c r="H710" s="9"/>
      <c r="I710" s="8"/>
      <c r="J710" s="8"/>
      <c r="K710" s="15"/>
      <c r="L710" s="5"/>
      <c r="M710" s="8"/>
      <c r="N710" s="5"/>
      <c r="O710" s="8"/>
      <c r="P710" s="9"/>
      <c r="Q710" s="8"/>
      <c r="R710" s="8"/>
      <c r="S710" s="8"/>
      <c r="T710" s="16">
        <f t="shared" si="27"/>
        <v>3779.98</v>
      </c>
    </row>
    <row r="711" spans="1:20" ht="15" hidden="1" outlineLevel="2">
      <c r="A711" s="5" t="s">
        <v>172</v>
      </c>
      <c r="B711" s="19" t="s">
        <v>173</v>
      </c>
      <c r="C711" s="6" t="s">
        <v>236</v>
      </c>
      <c r="D711" s="5" t="s">
        <v>396</v>
      </c>
      <c r="E711" s="5" t="s">
        <v>133</v>
      </c>
      <c r="F711" s="5" t="s">
        <v>133</v>
      </c>
      <c r="G711" s="52"/>
      <c r="H711" s="53"/>
      <c r="I711" s="52"/>
      <c r="J711" s="52"/>
      <c r="K711" s="15"/>
      <c r="L711" s="5"/>
      <c r="M711" s="52"/>
      <c r="N711" s="5"/>
      <c r="O711" s="52"/>
      <c r="P711" s="53"/>
      <c r="Q711" s="52"/>
      <c r="R711" s="52"/>
      <c r="S711" s="52">
        <v>18.39</v>
      </c>
      <c r="T711" s="16">
        <f t="shared" si="27"/>
        <v>18.39</v>
      </c>
    </row>
    <row r="712" spans="1:20" ht="15" hidden="1" outlineLevel="2">
      <c r="A712" s="5" t="s">
        <v>172</v>
      </c>
      <c r="B712" s="19" t="s">
        <v>173</v>
      </c>
      <c r="C712" s="6" t="s">
        <v>174</v>
      </c>
      <c r="D712" s="5" t="s">
        <v>303</v>
      </c>
      <c r="E712" s="5" t="s">
        <v>107</v>
      </c>
      <c r="F712" s="7">
        <v>15</v>
      </c>
      <c r="G712" s="8">
        <v>1.0499880000000001</v>
      </c>
      <c r="H712" s="9">
        <v>3</v>
      </c>
      <c r="I712" s="8">
        <f>H712*$H$1</f>
        <v>0.30000000000000004</v>
      </c>
      <c r="J712" s="8"/>
      <c r="K712" s="15"/>
      <c r="L712" s="5"/>
      <c r="M712" s="8"/>
      <c r="N712" s="5"/>
      <c r="O712" s="8"/>
      <c r="P712" s="9"/>
      <c r="Q712" s="8"/>
      <c r="R712" s="8"/>
      <c r="S712" s="8"/>
      <c r="T712" s="16">
        <f t="shared" si="27"/>
        <v>1.3499880000000002</v>
      </c>
    </row>
    <row r="713" spans="1:20" ht="15" hidden="1" outlineLevel="2">
      <c r="A713" s="5" t="s">
        <v>172</v>
      </c>
      <c r="B713" s="19" t="s">
        <v>173</v>
      </c>
      <c r="C713" s="6" t="s">
        <v>174</v>
      </c>
      <c r="D713" s="5" t="s">
        <v>303</v>
      </c>
      <c r="E713" s="5" t="s">
        <v>107</v>
      </c>
      <c r="F713" s="7" t="s">
        <v>138</v>
      </c>
      <c r="G713" s="8">
        <v>2.588928</v>
      </c>
      <c r="H713" s="9">
        <v>2</v>
      </c>
      <c r="I713" s="8">
        <f>H713*$H$3</f>
        <v>0.12</v>
      </c>
      <c r="J713" s="8"/>
      <c r="K713" s="15"/>
      <c r="L713" s="5"/>
      <c r="M713" s="8"/>
      <c r="N713" s="5"/>
      <c r="O713" s="8"/>
      <c r="P713" s="9"/>
      <c r="Q713" s="8"/>
      <c r="R713" s="8"/>
      <c r="S713" s="8"/>
      <c r="T713" s="16">
        <f t="shared" si="27"/>
        <v>2.7089280000000002</v>
      </c>
    </row>
    <row r="714" spans="1:20" ht="15" hidden="1" outlineLevel="2">
      <c r="A714" s="5" t="s">
        <v>172</v>
      </c>
      <c r="B714" s="19" t="s">
        <v>173</v>
      </c>
      <c r="C714" s="6" t="s">
        <v>174</v>
      </c>
      <c r="D714" s="5" t="s">
        <v>303</v>
      </c>
      <c r="E714" s="5" t="s">
        <v>107</v>
      </c>
      <c r="F714" s="7" t="s">
        <v>139</v>
      </c>
      <c r="G714" s="8">
        <v>0.8931999999999999</v>
      </c>
      <c r="H714" s="9">
        <v>2</v>
      </c>
      <c r="I714" s="8">
        <f>H714*$H$3</f>
        <v>0.12</v>
      </c>
      <c r="J714" s="8"/>
      <c r="K714" s="15"/>
      <c r="L714" s="5"/>
      <c r="M714" s="8"/>
      <c r="N714" s="5"/>
      <c r="O714" s="8"/>
      <c r="P714" s="9"/>
      <c r="Q714" s="8"/>
      <c r="R714" s="8"/>
      <c r="S714" s="8"/>
      <c r="T714" s="16">
        <f t="shared" si="27"/>
        <v>1.0131999999999999</v>
      </c>
    </row>
    <row r="715" spans="1:20" ht="15" hidden="1" outlineLevel="2">
      <c r="A715" s="5" t="s">
        <v>172</v>
      </c>
      <c r="B715" s="19" t="s">
        <v>173</v>
      </c>
      <c r="C715" s="6" t="s">
        <v>174</v>
      </c>
      <c r="D715" s="5" t="s">
        <v>303</v>
      </c>
      <c r="E715" s="5" t="s">
        <v>107</v>
      </c>
      <c r="F715" s="5" t="s">
        <v>110</v>
      </c>
      <c r="G715" s="52"/>
      <c r="H715" s="53"/>
      <c r="I715" s="52"/>
      <c r="J715" s="52">
        <v>60</v>
      </c>
      <c r="K715" s="15"/>
      <c r="L715" s="5"/>
      <c r="M715" s="52"/>
      <c r="N715" s="5"/>
      <c r="O715" s="52"/>
      <c r="P715" s="53"/>
      <c r="Q715" s="52"/>
      <c r="R715" s="52"/>
      <c r="S715" s="52"/>
      <c r="T715" s="16">
        <f t="shared" si="27"/>
        <v>60</v>
      </c>
    </row>
    <row r="716" spans="1:20" ht="15" hidden="1" outlineLevel="2">
      <c r="A716" s="5" t="s">
        <v>172</v>
      </c>
      <c r="B716" s="19" t="s">
        <v>173</v>
      </c>
      <c r="C716" s="6" t="s">
        <v>237</v>
      </c>
      <c r="D716" s="5" t="s">
        <v>397</v>
      </c>
      <c r="E716" s="5" t="s">
        <v>107</v>
      </c>
      <c r="F716" s="7">
        <v>15</v>
      </c>
      <c r="G716" s="8">
        <v>0.34999600000000003</v>
      </c>
      <c r="H716" s="9">
        <v>1</v>
      </c>
      <c r="I716" s="8">
        <f>H716*$H$1</f>
        <v>0.1</v>
      </c>
      <c r="J716" s="8"/>
      <c r="K716" s="15"/>
      <c r="L716" s="5"/>
      <c r="M716" s="8"/>
      <c r="N716" s="5"/>
      <c r="O716" s="8"/>
      <c r="P716" s="9"/>
      <c r="Q716" s="8"/>
      <c r="R716" s="8"/>
      <c r="S716" s="8"/>
      <c r="T716" s="16">
        <f t="shared" si="27"/>
        <v>0.44999600000000006</v>
      </c>
    </row>
    <row r="717" spans="1:20" ht="15" hidden="1" outlineLevel="2">
      <c r="A717" s="5" t="s">
        <v>172</v>
      </c>
      <c r="B717" s="19" t="s">
        <v>173</v>
      </c>
      <c r="C717" s="6" t="s">
        <v>237</v>
      </c>
      <c r="D717" s="5" t="s">
        <v>397</v>
      </c>
      <c r="E717" s="5" t="s">
        <v>107</v>
      </c>
      <c r="F717" s="5" t="s">
        <v>110</v>
      </c>
      <c r="G717" s="52"/>
      <c r="H717" s="53"/>
      <c r="I717" s="52"/>
      <c r="J717" s="52">
        <v>15</v>
      </c>
      <c r="K717" s="15"/>
      <c r="L717" s="5"/>
      <c r="M717" s="52"/>
      <c r="N717" s="5"/>
      <c r="O717" s="52"/>
      <c r="P717" s="53"/>
      <c r="Q717" s="52"/>
      <c r="R717" s="52"/>
      <c r="S717" s="52"/>
      <c r="T717" s="16">
        <f t="shared" si="27"/>
        <v>15</v>
      </c>
    </row>
    <row r="718" spans="1:20" ht="15" hidden="1" outlineLevel="2">
      <c r="A718" s="12" t="s">
        <v>172</v>
      </c>
      <c r="B718" s="20" t="s">
        <v>173</v>
      </c>
      <c r="C718" s="12" t="s">
        <v>512</v>
      </c>
      <c r="D718" s="12" t="s">
        <v>303</v>
      </c>
      <c r="E718" s="12" t="s">
        <v>111</v>
      </c>
      <c r="F718" s="12" t="s">
        <v>111</v>
      </c>
      <c r="G718" s="54"/>
      <c r="H718" s="55"/>
      <c r="I718" s="54"/>
      <c r="J718" s="54"/>
      <c r="K718" s="14">
        <v>1</v>
      </c>
      <c r="L718" s="13">
        <v>1</v>
      </c>
      <c r="M718" s="54">
        <f>K718*L718*$M$2</f>
        <v>3135</v>
      </c>
      <c r="N718" s="56"/>
      <c r="O718" s="54"/>
      <c r="P718" s="55"/>
      <c r="Q718" s="54"/>
      <c r="R718" s="54"/>
      <c r="S718" s="54"/>
      <c r="T718" s="16">
        <f t="shared" si="27"/>
        <v>3135</v>
      </c>
    </row>
    <row r="719" spans="1:20" ht="15" hidden="1" outlineLevel="2">
      <c r="A719" s="12" t="s">
        <v>172</v>
      </c>
      <c r="B719" s="20" t="s">
        <v>173</v>
      </c>
      <c r="C719" s="12" t="s">
        <v>496</v>
      </c>
      <c r="D719" s="12" t="s">
        <v>395</v>
      </c>
      <c r="E719" s="12" t="s">
        <v>111</v>
      </c>
      <c r="F719" s="12" t="s">
        <v>111</v>
      </c>
      <c r="G719" s="54"/>
      <c r="H719" s="55"/>
      <c r="I719" s="54"/>
      <c r="J719" s="54"/>
      <c r="K719" s="14">
        <v>4</v>
      </c>
      <c r="L719" s="13">
        <v>0.25</v>
      </c>
      <c r="M719" s="54">
        <f>K719*L719*$M$2</f>
        <v>3135</v>
      </c>
      <c r="N719" s="56"/>
      <c r="O719" s="54"/>
      <c r="P719" s="55"/>
      <c r="Q719" s="54"/>
      <c r="R719" s="54"/>
      <c r="S719" s="54"/>
      <c r="T719" s="16">
        <f t="shared" si="27"/>
        <v>3135</v>
      </c>
    </row>
    <row r="720" spans="1:20" ht="15" hidden="1" outlineLevel="2">
      <c r="A720" s="12" t="s">
        <v>172</v>
      </c>
      <c r="B720" s="20" t="s">
        <v>173</v>
      </c>
      <c r="C720" s="12" t="s">
        <v>496</v>
      </c>
      <c r="D720" s="12" t="s">
        <v>24</v>
      </c>
      <c r="E720" s="12" t="s">
        <v>111</v>
      </c>
      <c r="F720" s="12" t="s">
        <v>111</v>
      </c>
      <c r="G720" s="54"/>
      <c r="H720" s="55"/>
      <c r="I720" s="54"/>
      <c r="J720" s="54"/>
      <c r="K720" s="14">
        <v>2</v>
      </c>
      <c r="L720" s="13">
        <v>0.63</v>
      </c>
      <c r="M720" s="54">
        <f>K720*L720*$M$2</f>
        <v>3950.1</v>
      </c>
      <c r="N720" s="56"/>
      <c r="O720" s="54"/>
      <c r="P720" s="55"/>
      <c r="Q720" s="54"/>
      <c r="R720" s="54"/>
      <c r="S720" s="54"/>
      <c r="T720" s="16">
        <f t="shared" si="27"/>
        <v>3950.1</v>
      </c>
    </row>
    <row r="721" spans="1:20" ht="15" hidden="1" outlineLevel="2">
      <c r="A721" s="5" t="s">
        <v>172</v>
      </c>
      <c r="B721" s="19" t="s">
        <v>173</v>
      </c>
      <c r="C721" s="6" t="s">
        <v>235</v>
      </c>
      <c r="D721" s="5" t="s">
        <v>395</v>
      </c>
      <c r="E721" s="5" t="s">
        <v>107</v>
      </c>
      <c r="F721" s="7">
        <v>15</v>
      </c>
      <c r="G721" s="8">
        <v>278.27770200000003</v>
      </c>
      <c r="H721" s="9">
        <v>797</v>
      </c>
      <c r="I721" s="8">
        <f>H721*$H$1</f>
        <v>79.7</v>
      </c>
      <c r="J721" s="8"/>
      <c r="K721" s="15"/>
      <c r="L721" s="5"/>
      <c r="M721" s="8"/>
      <c r="N721" s="5"/>
      <c r="O721" s="8"/>
      <c r="P721" s="9"/>
      <c r="Q721" s="8"/>
      <c r="R721" s="8"/>
      <c r="S721" s="8"/>
      <c r="T721" s="16">
        <f t="shared" si="27"/>
        <v>357.977702</v>
      </c>
    </row>
    <row r="722" spans="1:20" ht="15" hidden="1" outlineLevel="2">
      <c r="A722" s="5" t="s">
        <v>172</v>
      </c>
      <c r="B722" s="19" t="s">
        <v>173</v>
      </c>
      <c r="C722" s="6" t="s">
        <v>235</v>
      </c>
      <c r="D722" s="5" t="s">
        <v>395</v>
      </c>
      <c r="E722" s="5" t="s">
        <v>107</v>
      </c>
      <c r="F722" s="7" t="s">
        <v>137</v>
      </c>
      <c r="G722" s="8">
        <v>122.59263650000001</v>
      </c>
      <c r="H722" s="9">
        <v>37</v>
      </c>
      <c r="I722" s="8">
        <f>H722*$H$3</f>
        <v>2.2199999999999998</v>
      </c>
      <c r="J722" s="8"/>
      <c r="K722" s="15"/>
      <c r="L722" s="5"/>
      <c r="M722" s="8"/>
      <c r="N722" s="5"/>
      <c r="O722" s="8"/>
      <c r="P722" s="9"/>
      <c r="Q722" s="8"/>
      <c r="R722" s="8"/>
      <c r="S722" s="8"/>
      <c r="T722" s="16">
        <f t="shared" si="27"/>
        <v>124.81263650000001</v>
      </c>
    </row>
    <row r="723" spans="1:20" ht="15" hidden="1" outlineLevel="2">
      <c r="A723" s="5" t="s">
        <v>172</v>
      </c>
      <c r="B723" s="19" t="s">
        <v>173</v>
      </c>
      <c r="C723" s="6" t="s">
        <v>235</v>
      </c>
      <c r="D723" s="5" t="s">
        <v>395</v>
      </c>
      <c r="E723" s="5" t="s">
        <v>107</v>
      </c>
      <c r="F723" s="7" t="s">
        <v>138</v>
      </c>
      <c r="G723" s="8">
        <v>212.160627</v>
      </c>
      <c r="H723" s="9">
        <v>153</v>
      </c>
      <c r="I723" s="8">
        <f>H723*$H$3</f>
        <v>9.18</v>
      </c>
      <c r="J723" s="8"/>
      <c r="K723" s="15"/>
      <c r="L723" s="5"/>
      <c r="M723" s="8"/>
      <c r="N723" s="5"/>
      <c r="O723" s="8"/>
      <c r="P723" s="9"/>
      <c r="Q723" s="8"/>
      <c r="R723" s="8"/>
      <c r="S723" s="8"/>
      <c r="T723" s="16">
        <f t="shared" si="27"/>
        <v>221.340627</v>
      </c>
    </row>
    <row r="724" spans="1:20" ht="15" hidden="1" outlineLevel="2">
      <c r="A724" s="5" t="s">
        <v>172</v>
      </c>
      <c r="B724" s="19" t="s">
        <v>173</v>
      </c>
      <c r="C724" s="6" t="s">
        <v>235</v>
      </c>
      <c r="D724" s="5" t="s">
        <v>395</v>
      </c>
      <c r="E724" s="5" t="s">
        <v>107</v>
      </c>
      <c r="F724" s="7" t="s">
        <v>139</v>
      </c>
      <c r="G724" s="8">
        <v>31.251849999999997</v>
      </c>
      <c r="H724" s="9">
        <v>43</v>
      </c>
      <c r="I724" s="8">
        <f>H724*$H$3</f>
        <v>2.58</v>
      </c>
      <c r="J724" s="8"/>
      <c r="K724" s="15"/>
      <c r="L724" s="5"/>
      <c r="M724" s="8"/>
      <c r="N724" s="5"/>
      <c r="O724" s="8"/>
      <c r="P724" s="9"/>
      <c r="Q724" s="8"/>
      <c r="R724" s="8"/>
      <c r="S724" s="8"/>
      <c r="T724" s="16">
        <f t="shared" si="27"/>
        <v>33.831849999999996</v>
      </c>
    </row>
    <row r="725" spans="1:20" ht="15" hidden="1" outlineLevel="2">
      <c r="A725" s="5" t="s">
        <v>172</v>
      </c>
      <c r="B725" s="19" t="s">
        <v>173</v>
      </c>
      <c r="C725" s="6" t="s">
        <v>235</v>
      </c>
      <c r="D725" s="5" t="s">
        <v>395</v>
      </c>
      <c r="E725" s="5" t="s">
        <v>107</v>
      </c>
      <c r="F725" s="7" t="s">
        <v>116</v>
      </c>
      <c r="G725" s="8">
        <v>95.970224</v>
      </c>
      <c r="H725" s="9">
        <v>141</v>
      </c>
      <c r="I725" s="8">
        <f>H725*$H$2</f>
        <v>67.67999999999999</v>
      </c>
      <c r="J725" s="8"/>
      <c r="K725" s="15"/>
      <c r="L725" s="5"/>
      <c r="M725" s="8"/>
      <c r="N725" s="5"/>
      <c r="O725" s="8"/>
      <c r="P725" s="9"/>
      <c r="Q725" s="8"/>
      <c r="R725" s="8"/>
      <c r="S725" s="8"/>
      <c r="T725" s="16">
        <f t="shared" si="27"/>
        <v>163.65022399999998</v>
      </c>
    </row>
    <row r="726" spans="1:20" ht="15" hidden="1" outlineLevel="2">
      <c r="A726" s="5" t="s">
        <v>172</v>
      </c>
      <c r="B726" s="19" t="s">
        <v>173</v>
      </c>
      <c r="C726" s="6" t="s">
        <v>235</v>
      </c>
      <c r="D726" s="5" t="s">
        <v>395</v>
      </c>
      <c r="E726" s="5" t="s">
        <v>107</v>
      </c>
      <c r="F726" s="5" t="s">
        <v>110</v>
      </c>
      <c r="G726" s="52"/>
      <c r="H726" s="53"/>
      <c r="I726" s="52"/>
      <c r="J726" s="52">
        <v>180</v>
      </c>
      <c r="K726" s="15"/>
      <c r="L726" s="5"/>
      <c r="M726" s="52"/>
      <c r="N726" s="5"/>
      <c r="O726" s="52"/>
      <c r="P726" s="53"/>
      <c r="Q726" s="52"/>
      <c r="R726" s="52"/>
      <c r="S726" s="52"/>
      <c r="T726" s="16">
        <f t="shared" si="27"/>
        <v>180</v>
      </c>
    </row>
    <row r="727" spans="1:20" ht="15" hidden="1" outlineLevel="2">
      <c r="A727" s="5" t="s">
        <v>172</v>
      </c>
      <c r="B727" s="19" t="s">
        <v>173</v>
      </c>
      <c r="C727" s="6" t="s">
        <v>235</v>
      </c>
      <c r="D727" s="5" t="s">
        <v>395</v>
      </c>
      <c r="E727" s="5" t="s">
        <v>107</v>
      </c>
      <c r="F727" s="7" t="s">
        <v>154</v>
      </c>
      <c r="G727" s="8">
        <v>0.6160000000000001</v>
      </c>
      <c r="H727" s="9">
        <v>2</v>
      </c>
      <c r="I727" s="8">
        <f>H727*$H$3</f>
        <v>0.12</v>
      </c>
      <c r="J727" s="8"/>
      <c r="K727" s="15"/>
      <c r="L727" s="5"/>
      <c r="M727" s="8"/>
      <c r="N727" s="5"/>
      <c r="O727" s="8"/>
      <c r="P727" s="9"/>
      <c r="Q727" s="8"/>
      <c r="R727" s="8"/>
      <c r="S727" s="8"/>
      <c r="T727" s="16">
        <f t="shared" si="27"/>
        <v>0.7360000000000001</v>
      </c>
    </row>
    <row r="728" spans="1:20" ht="15" hidden="1" outlineLevel="2">
      <c r="A728" s="5" t="s">
        <v>172</v>
      </c>
      <c r="B728" s="19" t="s">
        <v>173</v>
      </c>
      <c r="C728" s="6" t="s">
        <v>235</v>
      </c>
      <c r="D728" s="5" t="s">
        <v>395</v>
      </c>
      <c r="E728" s="5" t="s">
        <v>133</v>
      </c>
      <c r="F728" s="5" t="s">
        <v>133</v>
      </c>
      <c r="G728" s="52"/>
      <c r="H728" s="53"/>
      <c r="I728" s="52"/>
      <c r="J728" s="52"/>
      <c r="K728" s="15"/>
      <c r="L728" s="5"/>
      <c r="M728" s="52"/>
      <c r="N728" s="5"/>
      <c r="O728" s="52"/>
      <c r="P728" s="53"/>
      <c r="Q728" s="52"/>
      <c r="R728" s="52"/>
      <c r="S728" s="52">
        <v>39.39</v>
      </c>
      <c r="T728" s="16">
        <f t="shared" si="27"/>
        <v>39.39</v>
      </c>
    </row>
    <row r="729" spans="1:20" s="72" customFormat="1" ht="15.75" outlineLevel="1" collapsed="1">
      <c r="A729" s="70" t="s">
        <v>765</v>
      </c>
      <c r="B729" s="70"/>
      <c r="C729" s="73"/>
      <c r="D729" s="69"/>
      <c r="E729" s="69"/>
      <c r="F729" s="69"/>
      <c r="G729" s="74">
        <f aca="true" t="shared" si="28" ref="G729:T729">SUBTOTAL(9,G644:G728)</f>
        <v>71607.52948490002</v>
      </c>
      <c r="H729" s="75">
        <f t="shared" si="28"/>
        <v>89455</v>
      </c>
      <c r="I729" s="74">
        <f t="shared" si="28"/>
        <v>7936.6600000000035</v>
      </c>
      <c r="J729" s="74">
        <f t="shared" si="28"/>
        <v>1455</v>
      </c>
      <c r="K729" s="71">
        <f t="shared" si="28"/>
        <v>13</v>
      </c>
      <c r="L729" s="69">
        <f t="shared" si="28"/>
        <v>5.25</v>
      </c>
      <c r="M729" s="74">
        <f t="shared" si="28"/>
        <v>21945</v>
      </c>
      <c r="N729" s="69">
        <f t="shared" si="28"/>
        <v>14.75</v>
      </c>
      <c r="O729" s="74">
        <f t="shared" si="28"/>
        <v>1062</v>
      </c>
      <c r="P729" s="75">
        <f t="shared" si="28"/>
        <v>0</v>
      </c>
      <c r="Q729" s="74">
        <f t="shared" si="28"/>
        <v>0</v>
      </c>
      <c r="R729" s="74">
        <f t="shared" si="28"/>
        <v>0</v>
      </c>
      <c r="S729" s="74">
        <f t="shared" si="28"/>
        <v>174.26</v>
      </c>
      <c r="T729" s="16">
        <f t="shared" si="28"/>
        <v>104180.4494849</v>
      </c>
    </row>
    <row r="730" spans="1:20" ht="15" hidden="1" outlineLevel="2">
      <c r="A730" s="5" t="s">
        <v>140</v>
      </c>
      <c r="B730" s="19" t="s">
        <v>142</v>
      </c>
      <c r="C730" s="6">
        <v>400001</v>
      </c>
      <c r="D730" s="5" t="s">
        <v>274</v>
      </c>
      <c r="E730" s="5" t="s">
        <v>107</v>
      </c>
      <c r="F730" s="7">
        <v>15</v>
      </c>
      <c r="G730" s="8">
        <v>96.77904100000008</v>
      </c>
      <c r="H730" s="9">
        <v>280</v>
      </c>
      <c r="I730" s="8">
        <f>H730*$H$1</f>
        <v>28</v>
      </c>
      <c r="J730" s="8"/>
      <c r="K730" s="15"/>
      <c r="L730" s="5"/>
      <c r="M730" s="8"/>
      <c r="N730" s="5"/>
      <c r="O730" s="8"/>
      <c r="P730" s="9"/>
      <c r="Q730" s="8"/>
      <c r="R730" s="8"/>
      <c r="S730" s="8"/>
      <c r="T730" s="16">
        <f aca="true" t="shared" si="29" ref="T730:T793">G730+I730+J730+M730+O730+Q730+R730+S730</f>
        <v>124.77904100000008</v>
      </c>
    </row>
    <row r="731" spans="1:20" ht="15" hidden="1" outlineLevel="2">
      <c r="A731" s="5" t="s">
        <v>140</v>
      </c>
      <c r="B731" s="19" t="s">
        <v>142</v>
      </c>
      <c r="C731" s="6">
        <v>400001</v>
      </c>
      <c r="D731" s="5" t="s">
        <v>274</v>
      </c>
      <c r="E731" s="5" t="s">
        <v>107</v>
      </c>
      <c r="F731" s="7" t="s">
        <v>137</v>
      </c>
      <c r="G731" s="8">
        <v>88.62900450000001</v>
      </c>
      <c r="H731" s="9">
        <v>15</v>
      </c>
      <c r="I731" s="8">
        <f>H731*$H$3</f>
        <v>0.8999999999999999</v>
      </c>
      <c r="J731" s="8"/>
      <c r="K731" s="15"/>
      <c r="L731" s="5"/>
      <c r="M731" s="8"/>
      <c r="N731" s="5"/>
      <c r="O731" s="8"/>
      <c r="P731" s="9"/>
      <c r="Q731" s="8"/>
      <c r="R731" s="8"/>
      <c r="S731" s="8"/>
      <c r="T731" s="16">
        <f t="shared" si="29"/>
        <v>89.52900450000001</v>
      </c>
    </row>
    <row r="732" spans="1:20" ht="15" hidden="1" outlineLevel="2">
      <c r="A732" s="5" t="s">
        <v>140</v>
      </c>
      <c r="B732" s="19" t="s">
        <v>142</v>
      </c>
      <c r="C732" s="6">
        <v>400001</v>
      </c>
      <c r="D732" s="5" t="s">
        <v>274</v>
      </c>
      <c r="E732" s="5" t="s">
        <v>107</v>
      </c>
      <c r="F732" s="7" t="s">
        <v>138</v>
      </c>
      <c r="G732" s="8">
        <v>9.465768</v>
      </c>
      <c r="H732" s="9">
        <v>6</v>
      </c>
      <c r="I732" s="8">
        <f>H732*$H$3</f>
        <v>0.36</v>
      </c>
      <c r="J732" s="8"/>
      <c r="K732" s="15"/>
      <c r="L732" s="5"/>
      <c r="M732" s="8"/>
      <c r="N732" s="5"/>
      <c r="O732" s="8"/>
      <c r="P732" s="9"/>
      <c r="Q732" s="8"/>
      <c r="R732" s="8"/>
      <c r="S732" s="8"/>
      <c r="T732" s="16">
        <f t="shared" si="29"/>
        <v>9.825768</v>
      </c>
    </row>
    <row r="733" spans="1:20" ht="15" hidden="1" outlineLevel="2">
      <c r="A733" s="5" t="s">
        <v>140</v>
      </c>
      <c r="B733" s="19" t="s">
        <v>142</v>
      </c>
      <c r="C733" s="6">
        <v>400001</v>
      </c>
      <c r="D733" s="5" t="s">
        <v>274</v>
      </c>
      <c r="E733" s="5" t="s">
        <v>107</v>
      </c>
      <c r="F733" s="7" t="s">
        <v>139</v>
      </c>
      <c r="G733" s="8">
        <v>0.8931999999999999</v>
      </c>
      <c r="H733" s="9">
        <v>2</v>
      </c>
      <c r="I733" s="8">
        <f>H733*$H$3</f>
        <v>0.12</v>
      </c>
      <c r="J733" s="8"/>
      <c r="K733" s="15"/>
      <c r="L733" s="5"/>
      <c r="M733" s="8"/>
      <c r="N733" s="5"/>
      <c r="O733" s="8"/>
      <c r="P733" s="9"/>
      <c r="Q733" s="8"/>
      <c r="R733" s="8"/>
      <c r="S733" s="8"/>
      <c r="T733" s="16">
        <f t="shared" si="29"/>
        <v>1.0131999999999999</v>
      </c>
    </row>
    <row r="734" spans="1:20" ht="15" hidden="1" outlineLevel="2">
      <c r="A734" s="5" t="s">
        <v>140</v>
      </c>
      <c r="B734" s="19" t="s">
        <v>142</v>
      </c>
      <c r="C734" s="6">
        <v>400001</v>
      </c>
      <c r="D734" s="5" t="s">
        <v>274</v>
      </c>
      <c r="E734" s="5" t="s">
        <v>107</v>
      </c>
      <c r="F734" s="7" t="s">
        <v>116</v>
      </c>
      <c r="G734" s="8">
        <v>5.3495806</v>
      </c>
      <c r="H734" s="9">
        <v>3</v>
      </c>
      <c r="I734" s="8">
        <f>H734*$H$2</f>
        <v>1.44</v>
      </c>
      <c r="J734" s="8"/>
      <c r="K734" s="15"/>
      <c r="L734" s="5"/>
      <c r="M734" s="8"/>
      <c r="N734" s="5"/>
      <c r="O734" s="8"/>
      <c r="P734" s="9"/>
      <c r="Q734" s="8"/>
      <c r="R734" s="8"/>
      <c r="S734" s="8"/>
      <c r="T734" s="16">
        <f t="shared" si="29"/>
        <v>6.789580600000001</v>
      </c>
    </row>
    <row r="735" spans="1:20" ht="15" hidden="1" outlineLevel="2">
      <c r="A735" s="5" t="s">
        <v>140</v>
      </c>
      <c r="B735" s="19" t="s">
        <v>142</v>
      </c>
      <c r="C735" s="6">
        <v>400001</v>
      </c>
      <c r="D735" s="5" t="s">
        <v>274</v>
      </c>
      <c r="E735" s="5" t="s">
        <v>107</v>
      </c>
      <c r="F735" s="5" t="s">
        <v>110</v>
      </c>
      <c r="G735" s="52"/>
      <c r="H735" s="53"/>
      <c r="I735" s="52"/>
      <c r="J735" s="52">
        <v>180</v>
      </c>
      <c r="K735" s="15"/>
      <c r="L735" s="5"/>
      <c r="M735" s="52"/>
      <c r="N735" s="5"/>
      <c r="O735" s="52"/>
      <c r="P735" s="53"/>
      <c r="Q735" s="52"/>
      <c r="R735" s="52"/>
      <c r="S735" s="52"/>
      <c r="T735" s="16">
        <f t="shared" si="29"/>
        <v>180</v>
      </c>
    </row>
    <row r="736" spans="1:20" ht="15" hidden="1" outlineLevel="2">
      <c r="A736" s="5" t="s">
        <v>140</v>
      </c>
      <c r="B736" s="19" t="s">
        <v>142</v>
      </c>
      <c r="C736" s="6">
        <v>400001</v>
      </c>
      <c r="D736" s="5" t="s">
        <v>274</v>
      </c>
      <c r="E736" s="5" t="s">
        <v>107</v>
      </c>
      <c r="F736" s="7" t="s">
        <v>143</v>
      </c>
      <c r="G736" s="10">
        <v>0.98</v>
      </c>
      <c r="H736" s="11">
        <v>1</v>
      </c>
      <c r="I736" s="10">
        <f>H736*$H$3</f>
        <v>0.06</v>
      </c>
      <c r="J736" s="8"/>
      <c r="K736" s="15"/>
      <c r="L736" s="5"/>
      <c r="M736" s="10"/>
      <c r="N736" s="5"/>
      <c r="O736" s="10"/>
      <c r="P736" s="11"/>
      <c r="Q736" s="10"/>
      <c r="R736" s="10"/>
      <c r="S736" s="10"/>
      <c r="T736" s="16">
        <f t="shared" si="29"/>
        <v>1.04</v>
      </c>
    </row>
    <row r="737" spans="1:20" ht="15" hidden="1" outlineLevel="2">
      <c r="A737" s="12" t="s">
        <v>140</v>
      </c>
      <c r="B737" s="20" t="s">
        <v>142</v>
      </c>
      <c r="C737" s="12">
        <v>400001</v>
      </c>
      <c r="D737" s="12" t="s">
        <v>274</v>
      </c>
      <c r="E737" s="12" t="s">
        <v>111</v>
      </c>
      <c r="F737" s="12" t="s">
        <v>111</v>
      </c>
      <c r="G737" s="54"/>
      <c r="H737" s="55"/>
      <c r="I737" s="54"/>
      <c r="J737" s="54"/>
      <c r="K737" s="14">
        <v>2</v>
      </c>
      <c r="L737" s="13">
        <v>0.15</v>
      </c>
      <c r="M737" s="54">
        <f>K737*L737*$M$2</f>
        <v>940.5</v>
      </c>
      <c r="N737" s="56"/>
      <c r="O737" s="54"/>
      <c r="P737" s="55"/>
      <c r="Q737" s="54"/>
      <c r="R737" s="54"/>
      <c r="S737" s="54"/>
      <c r="T737" s="16">
        <f t="shared" si="29"/>
        <v>940.5</v>
      </c>
    </row>
    <row r="738" spans="1:20" ht="15" hidden="1" outlineLevel="2">
      <c r="A738" s="5" t="s">
        <v>140</v>
      </c>
      <c r="B738" s="19" t="s">
        <v>142</v>
      </c>
      <c r="C738" s="6">
        <v>400001</v>
      </c>
      <c r="D738" s="5" t="s">
        <v>274</v>
      </c>
      <c r="E738" s="5" t="s">
        <v>133</v>
      </c>
      <c r="F738" s="5" t="s">
        <v>133</v>
      </c>
      <c r="G738" s="52"/>
      <c r="H738" s="53"/>
      <c r="I738" s="52"/>
      <c r="J738" s="52"/>
      <c r="K738" s="15"/>
      <c r="L738" s="5"/>
      <c r="M738" s="52"/>
      <c r="N738" s="5"/>
      <c r="O738" s="52"/>
      <c r="P738" s="53"/>
      <c r="Q738" s="52"/>
      <c r="R738" s="52"/>
      <c r="S738" s="52">
        <v>16.3</v>
      </c>
      <c r="T738" s="16">
        <f t="shared" si="29"/>
        <v>16.3</v>
      </c>
    </row>
    <row r="739" spans="1:20" ht="15" hidden="1" outlineLevel="2">
      <c r="A739" s="5" t="s">
        <v>140</v>
      </c>
      <c r="B739" s="19" t="s">
        <v>142</v>
      </c>
      <c r="C739" s="6">
        <v>401000</v>
      </c>
      <c r="D739" s="5" t="s">
        <v>281</v>
      </c>
      <c r="E739" s="5" t="s">
        <v>107</v>
      </c>
      <c r="F739" s="7" t="s">
        <v>138</v>
      </c>
      <c r="G739" s="8">
        <v>1.061865</v>
      </c>
      <c r="H739" s="9">
        <v>1</v>
      </c>
      <c r="I739" s="8">
        <f>H739*$H$3</f>
        <v>0.06</v>
      </c>
      <c r="J739" s="8"/>
      <c r="K739" s="15"/>
      <c r="L739" s="5"/>
      <c r="M739" s="8"/>
      <c r="N739" s="5"/>
      <c r="O739" s="8"/>
      <c r="P739" s="9"/>
      <c r="Q739" s="8"/>
      <c r="R739" s="8"/>
      <c r="S739" s="8"/>
      <c r="T739" s="16">
        <f t="shared" si="29"/>
        <v>1.1218650000000001</v>
      </c>
    </row>
    <row r="740" spans="1:20" ht="15" hidden="1" outlineLevel="2">
      <c r="A740" s="5" t="s">
        <v>140</v>
      </c>
      <c r="B740" s="19" t="s">
        <v>142</v>
      </c>
      <c r="C740" s="6">
        <v>401000</v>
      </c>
      <c r="D740" s="5" t="s">
        <v>281</v>
      </c>
      <c r="E740" s="5" t="s">
        <v>107</v>
      </c>
      <c r="F740" s="5" t="s">
        <v>110</v>
      </c>
      <c r="G740" s="52"/>
      <c r="H740" s="53"/>
      <c r="I740" s="52"/>
      <c r="J740" s="52">
        <v>15</v>
      </c>
      <c r="K740" s="15"/>
      <c r="L740" s="5"/>
      <c r="M740" s="52"/>
      <c r="N740" s="5"/>
      <c r="O740" s="52"/>
      <c r="P740" s="53"/>
      <c r="Q740" s="52"/>
      <c r="R740" s="52"/>
      <c r="S740" s="52"/>
      <c r="T740" s="16">
        <f t="shared" si="29"/>
        <v>15</v>
      </c>
    </row>
    <row r="741" spans="1:20" ht="15" hidden="1" outlineLevel="2">
      <c r="A741" s="5" t="s">
        <v>140</v>
      </c>
      <c r="B741" s="19" t="s">
        <v>142</v>
      </c>
      <c r="C741" s="6">
        <v>401000</v>
      </c>
      <c r="D741" s="5" t="s">
        <v>281</v>
      </c>
      <c r="E741" s="5" t="s">
        <v>36</v>
      </c>
      <c r="F741" s="5" t="s">
        <v>36</v>
      </c>
      <c r="G741" s="52"/>
      <c r="H741" s="53"/>
      <c r="I741" s="52"/>
      <c r="J741" s="52"/>
      <c r="K741" s="15"/>
      <c r="L741" s="5"/>
      <c r="M741" s="52"/>
      <c r="N741" s="15">
        <f>O741/$O$2</f>
        <v>0.5</v>
      </c>
      <c r="O741" s="52">
        <v>36</v>
      </c>
      <c r="P741" s="53"/>
      <c r="Q741" s="52"/>
      <c r="R741" s="52"/>
      <c r="S741" s="52"/>
      <c r="T741" s="16">
        <f t="shared" si="29"/>
        <v>36</v>
      </c>
    </row>
    <row r="742" spans="1:20" ht="15" hidden="1" outlineLevel="2">
      <c r="A742" s="5" t="s">
        <v>140</v>
      </c>
      <c r="B742" s="19" t="s">
        <v>168</v>
      </c>
      <c r="C742" s="6">
        <v>401601</v>
      </c>
      <c r="D742" s="5" t="s">
        <v>298</v>
      </c>
      <c r="E742" s="5" t="s">
        <v>107</v>
      </c>
      <c r="F742" s="7">
        <v>15</v>
      </c>
      <c r="G742" s="8">
        <v>11.055756</v>
      </c>
      <c r="H742" s="9">
        <v>32</v>
      </c>
      <c r="I742" s="8">
        <f>H742*$H$1</f>
        <v>3.2</v>
      </c>
      <c r="J742" s="8"/>
      <c r="K742" s="15"/>
      <c r="L742" s="5"/>
      <c r="M742" s="8"/>
      <c r="N742" s="5"/>
      <c r="O742" s="8"/>
      <c r="P742" s="9"/>
      <c r="Q742" s="8"/>
      <c r="R742" s="8"/>
      <c r="S742" s="8"/>
      <c r="T742" s="16">
        <f t="shared" si="29"/>
        <v>14.255756000000002</v>
      </c>
    </row>
    <row r="743" spans="1:20" ht="15" hidden="1" outlineLevel="2">
      <c r="A743" s="5" t="s">
        <v>140</v>
      </c>
      <c r="B743" s="19" t="s">
        <v>168</v>
      </c>
      <c r="C743" s="6">
        <v>401601</v>
      </c>
      <c r="D743" s="5" t="s">
        <v>298</v>
      </c>
      <c r="E743" s="5" t="s">
        <v>107</v>
      </c>
      <c r="F743" s="7" t="s">
        <v>138</v>
      </c>
      <c r="G743" s="8">
        <v>1.405707</v>
      </c>
      <c r="H743" s="9">
        <v>1</v>
      </c>
      <c r="I743" s="8">
        <f>H743*$H$3</f>
        <v>0.06</v>
      </c>
      <c r="J743" s="8"/>
      <c r="K743" s="15"/>
      <c r="L743" s="5"/>
      <c r="M743" s="8"/>
      <c r="N743" s="5"/>
      <c r="O743" s="8"/>
      <c r="P743" s="9"/>
      <c r="Q743" s="8"/>
      <c r="R743" s="8"/>
      <c r="S743" s="8"/>
      <c r="T743" s="16">
        <f t="shared" si="29"/>
        <v>1.465707</v>
      </c>
    </row>
    <row r="744" spans="1:20" ht="15" hidden="1" outlineLevel="2">
      <c r="A744" s="5" t="s">
        <v>140</v>
      </c>
      <c r="B744" s="19" t="s">
        <v>168</v>
      </c>
      <c r="C744" s="6">
        <v>401601</v>
      </c>
      <c r="D744" s="5" t="s">
        <v>298</v>
      </c>
      <c r="E744" s="5" t="s">
        <v>107</v>
      </c>
      <c r="F744" s="5" t="s">
        <v>110</v>
      </c>
      <c r="G744" s="52"/>
      <c r="H744" s="53"/>
      <c r="I744" s="52"/>
      <c r="J744" s="52">
        <v>150</v>
      </c>
      <c r="K744" s="15"/>
      <c r="L744" s="5"/>
      <c r="M744" s="52"/>
      <c r="N744" s="5"/>
      <c r="O744" s="52"/>
      <c r="P744" s="53"/>
      <c r="Q744" s="52"/>
      <c r="R744" s="52"/>
      <c r="S744" s="52"/>
      <c r="T744" s="16">
        <f t="shared" si="29"/>
        <v>150</v>
      </c>
    </row>
    <row r="745" spans="1:20" ht="15" hidden="1" outlineLevel="2">
      <c r="A745" s="12" t="s">
        <v>140</v>
      </c>
      <c r="B745" s="20" t="s">
        <v>168</v>
      </c>
      <c r="C745" s="12">
        <v>401601</v>
      </c>
      <c r="D745" s="12" t="s">
        <v>298</v>
      </c>
      <c r="E745" s="12" t="s">
        <v>111</v>
      </c>
      <c r="F745" s="12" t="s">
        <v>111</v>
      </c>
      <c r="G745" s="54"/>
      <c r="H745" s="55"/>
      <c r="I745" s="54"/>
      <c r="J745" s="54"/>
      <c r="K745" s="14">
        <v>1</v>
      </c>
      <c r="L745" s="13">
        <v>0.47</v>
      </c>
      <c r="M745" s="54">
        <f>K745*L745*$M$2</f>
        <v>1473.4499999999998</v>
      </c>
      <c r="N745" s="56"/>
      <c r="O745" s="54"/>
      <c r="P745" s="55"/>
      <c r="Q745" s="54"/>
      <c r="R745" s="54"/>
      <c r="S745" s="54"/>
      <c r="T745" s="16">
        <f t="shared" si="29"/>
        <v>1473.4499999999998</v>
      </c>
    </row>
    <row r="746" spans="1:20" ht="15" hidden="1" outlineLevel="2">
      <c r="A746" s="5" t="s">
        <v>140</v>
      </c>
      <c r="B746" s="19" t="s">
        <v>141</v>
      </c>
      <c r="C746" s="6">
        <v>401646</v>
      </c>
      <c r="D746" s="5" t="s">
        <v>287</v>
      </c>
      <c r="E746" s="5" t="s">
        <v>107</v>
      </c>
      <c r="F746" s="7">
        <v>15</v>
      </c>
      <c r="G746" s="8">
        <v>0.6948450000000002</v>
      </c>
      <c r="H746" s="9">
        <v>2</v>
      </c>
      <c r="I746" s="8">
        <f>H746*$H$1</f>
        <v>0.2</v>
      </c>
      <c r="J746" s="8"/>
      <c r="K746" s="15"/>
      <c r="L746" s="5"/>
      <c r="M746" s="8"/>
      <c r="N746" s="5"/>
      <c r="O746" s="8"/>
      <c r="P746" s="9"/>
      <c r="Q746" s="8"/>
      <c r="R746" s="8"/>
      <c r="S746" s="8"/>
      <c r="T746" s="16">
        <f t="shared" si="29"/>
        <v>0.8948450000000001</v>
      </c>
    </row>
    <row r="747" spans="1:20" ht="15" hidden="1" outlineLevel="2">
      <c r="A747" s="5" t="s">
        <v>140</v>
      </c>
      <c r="B747" s="19" t="s">
        <v>141</v>
      </c>
      <c r="C747" s="6">
        <v>401646</v>
      </c>
      <c r="D747" s="5" t="s">
        <v>287</v>
      </c>
      <c r="E747" s="5" t="s">
        <v>107</v>
      </c>
      <c r="F747" s="7" t="s">
        <v>138</v>
      </c>
      <c r="G747" s="8">
        <v>75.756483</v>
      </c>
      <c r="H747" s="9">
        <v>63</v>
      </c>
      <c r="I747" s="8">
        <f>H747*$H$3</f>
        <v>3.78</v>
      </c>
      <c r="J747" s="8"/>
      <c r="K747" s="15"/>
      <c r="L747" s="5"/>
      <c r="M747" s="8"/>
      <c r="N747" s="5"/>
      <c r="O747" s="8"/>
      <c r="P747" s="9"/>
      <c r="Q747" s="8"/>
      <c r="R747" s="8"/>
      <c r="S747" s="8"/>
      <c r="T747" s="16">
        <f t="shared" si="29"/>
        <v>79.536483</v>
      </c>
    </row>
    <row r="748" spans="1:20" ht="15" hidden="1" outlineLevel="2">
      <c r="A748" s="5" t="s">
        <v>140</v>
      </c>
      <c r="B748" s="19" t="s">
        <v>141</v>
      </c>
      <c r="C748" s="6">
        <v>401646</v>
      </c>
      <c r="D748" s="5" t="s">
        <v>287</v>
      </c>
      <c r="E748" s="5" t="s">
        <v>107</v>
      </c>
      <c r="F748" s="7" t="s">
        <v>139</v>
      </c>
      <c r="G748" s="8">
        <v>1.9487999999999996</v>
      </c>
      <c r="H748" s="9">
        <v>3</v>
      </c>
      <c r="I748" s="8">
        <f>H748*$H$3</f>
        <v>0.18</v>
      </c>
      <c r="J748" s="8"/>
      <c r="K748" s="15"/>
      <c r="L748" s="5"/>
      <c r="M748" s="8"/>
      <c r="N748" s="5"/>
      <c r="O748" s="8"/>
      <c r="P748" s="9"/>
      <c r="Q748" s="8"/>
      <c r="R748" s="8"/>
      <c r="S748" s="8"/>
      <c r="T748" s="16">
        <f t="shared" si="29"/>
        <v>2.1287999999999996</v>
      </c>
    </row>
    <row r="749" spans="1:20" ht="15" hidden="1" outlineLevel="2">
      <c r="A749" s="5" t="s">
        <v>140</v>
      </c>
      <c r="B749" s="19" t="s">
        <v>141</v>
      </c>
      <c r="C749" s="6">
        <v>401646</v>
      </c>
      <c r="D749" s="5" t="s">
        <v>287</v>
      </c>
      <c r="E749" s="5" t="s">
        <v>107</v>
      </c>
      <c r="F749" s="7" t="s">
        <v>116</v>
      </c>
      <c r="G749" s="8">
        <v>52.018077999999996</v>
      </c>
      <c r="H749" s="9">
        <v>90</v>
      </c>
      <c r="I749" s="8">
        <f>H749*$H$2</f>
        <v>43.199999999999996</v>
      </c>
      <c r="J749" s="8"/>
      <c r="K749" s="15"/>
      <c r="L749" s="5"/>
      <c r="M749" s="8"/>
      <c r="N749" s="5"/>
      <c r="O749" s="8"/>
      <c r="P749" s="9"/>
      <c r="Q749" s="8"/>
      <c r="R749" s="8"/>
      <c r="S749" s="8"/>
      <c r="T749" s="16">
        <f t="shared" si="29"/>
        <v>95.21807799999999</v>
      </c>
    </row>
    <row r="750" spans="1:20" ht="15" hidden="1" outlineLevel="2">
      <c r="A750" s="5" t="s">
        <v>140</v>
      </c>
      <c r="B750" s="19" t="s">
        <v>141</v>
      </c>
      <c r="C750" s="6">
        <v>401646</v>
      </c>
      <c r="D750" s="5" t="s">
        <v>287</v>
      </c>
      <c r="E750" s="5" t="s">
        <v>107</v>
      </c>
      <c r="F750" s="5" t="s">
        <v>110</v>
      </c>
      <c r="G750" s="52"/>
      <c r="H750" s="53"/>
      <c r="I750" s="52"/>
      <c r="J750" s="52">
        <v>150</v>
      </c>
      <c r="K750" s="15"/>
      <c r="L750" s="5"/>
      <c r="M750" s="52"/>
      <c r="N750" s="5"/>
      <c r="O750" s="52"/>
      <c r="P750" s="53"/>
      <c r="Q750" s="52"/>
      <c r="R750" s="52"/>
      <c r="S750" s="52"/>
      <c r="T750" s="16">
        <f t="shared" si="29"/>
        <v>150</v>
      </c>
    </row>
    <row r="751" spans="1:20" ht="15" hidden="1" outlineLevel="2">
      <c r="A751" s="5" t="s">
        <v>140</v>
      </c>
      <c r="B751" s="19" t="s">
        <v>145</v>
      </c>
      <c r="C751" s="6">
        <v>401661</v>
      </c>
      <c r="D751" s="5" t="s">
        <v>291</v>
      </c>
      <c r="E751" s="5" t="s">
        <v>107</v>
      </c>
      <c r="F751" s="7">
        <v>15</v>
      </c>
      <c r="G751" s="8">
        <v>13.793960000000002</v>
      </c>
      <c r="H751" s="9">
        <v>40</v>
      </c>
      <c r="I751" s="8">
        <f>H751*$H$1</f>
        <v>4</v>
      </c>
      <c r="J751" s="8"/>
      <c r="K751" s="15"/>
      <c r="L751" s="5"/>
      <c r="M751" s="8"/>
      <c r="N751" s="5"/>
      <c r="O751" s="8"/>
      <c r="P751" s="9"/>
      <c r="Q751" s="8"/>
      <c r="R751" s="8"/>
      <c r="S751" s="8"/>
      <c r="T751" s="16">
        <f t="shared" si="29"/>
        <v>17.793960000000002</v>
      </c>
    </row>
    <row r="752" spans="1:20" ht="15" hidden="1" outlineLevel="2">
      <c r="A752" s="5" t="s">
        <v>140</v>
      </c>
      <c r="B752" s="19" t="s">
        <v>145</v>
      </c>
      <c r="C752" s="6">
        <v>401661</v>
      </c>
      <c r="D752" s="5" t="s">
        <v>291</v>
      </c>
      <c r="E752" s="5" t="s">
        <v>107</v>
      </c>
      <c r="F752" s="7" t="s">
        <v>138</v>
      </c>
      <c r="G752" s="8">
        <v>2.093391</v>
      </c>
      <c r="H752" s="9">
        <v>1</v>
      </c>
      <c r="I752" s="8">
        <f>H752*$H$3</f>
        <v>0.06</v>
      </c>
      <c r="J752" s="8"/>
      <c r="K752" s="15"/>
      <c r="L752" s="5"/>
      <c r="M752" s="8"/>
      <c r="N752" s="5"/>
      <c r="O752" s="8"/>
      <c r="P752" s="9"/>
      <c r="Q752" s="8"/>
      <c r="R752" s="8"/>
      <c r="S752" s="8"/>
      <c r="T752" s="16">
        <f t="shared" si="29"/>
        <v>2.153391</v>
      </c>
    </row>
    <row r="753" spans="1:20" ht="15" hidden="1" outlineLevel="2">
      <c r="A753" s="5" t="s">
        <v>140</v>
      </c>
      <c r="B753" s="19" t="s">
        <v>145</v>
      </c>
      <c r="C753" s="6">
        <v>401661</v>
      </c>
      <c r="D753" s="5" t="s">
        <v>291</v>
      </c>
      <c r="E753" s="5" t="s">
        <v>107</v>
      </c>
      <c r="F753" s="7" t="s">
        <v>139</v>
      </c>
      <c r="G753" s="8">
        <v>0.44659999999999994</v>
      </c>
      <c r="H753" s="9">
        <v>1</v>
      </c>
      <c r="I753" s="8">
        <f>H753*$H$3</f>
        <v>0.06</v>
      </c>
      <c r="J753" s="8"/>
      <c r="K753" s="15"/>
      <c r="L753" s="5"/>
      <c r="M753" s="8"/>
      <c r="N753" s="5"/>
      <c r="O753" s="8"/>
      <c r="P753" s="9"/>
      <c r="Q753" s="8"/>
      <c r="R753" s="8"/>
      <c r="S753" s="8"/>
      <c r="T753" s="16">
        <f t="shared" si="29"/>
        <v>0.5065999999999999</v>
      </c>
    </row>
    <row r="754" spans="1:20" ht="15" hidden="1" outlineLevel="2">
      <c r="A754" s="5" t="s">
        <v>140</v>
      </c>
      <c r="B754" s="19" t="s">
        <v>145</v>
      </c>
      <c r="C754" s="6">
        <v>401661</v>
      </c>
      <c r="D754" s="5" t="s">
        <v>291</v>
      </c>
      <c r="E754" s="5" t="s">
        <v>107</v>
      </c>
      <c r="F754" s="5" t="s">
        <v>110</v>
      </c>
      <c r="G754" s="52"/>
      <c r="H754" s="53"/>
      <c r="I754" s="52"/>
      <c r="J754" s="52">
        <v>75</v>
      </c>
      <c r="K754" s="15"/>
      <c r="L754" s="5"/>
      <c r="M754" s="52"/>
      <c r="N754" s="5"/>
      <c r="O754" s="52"/>
      <c r="P754" s="53"/>
      <c r="Q754" s="52"/>
      <c r="R754" s="52"/>
      <c r="S754" s="52"/>
      <c r="T754" s="16">
        <f t="shared" si="29"/>
        <v>75</v>
      </c>
    </row>
    <row r="755" spans="1:20" ht="15" hidden="1" outlineLevel="2">
      <c r="A755" s="5" t="s">
        <v>140</v>
      </c>
      <c r="B755" s="19" t="s">
        <v>156</v>
      </c>
      <c r="C755" s="6">
        <v>402100</v>
      </c>
      <c r="D755" s="5" t="s">
        <v>282</v>
      </c>
      <c r="E755" s="5" t="s">
        <v>107</v>
      </c>
      <c r="F755" s="7">
        <v>15</v>
      </c>
      <c r="G755" s="8">
        <v>66.10292100000001</v>
      </c>
      <c r="H755" s="9">
        <v>191</v>
      </c>
      <c r="I755" s="8">
        <f>H755*$H$1</f>
        <v>19.1</v>
      </c>
      <c r="J755" s="8"/>
      <c r="K755" s="15"/>
      <c r="L755" s="5"/>
      <c r="M755" s="8"/>
      <c r="N755" s="5"/>
      <c r="O755" s="8"/>
      <c r="P755" s="9"/>
      <c r="Q755" s="8"/>
      <c r="R755" s="8"/>
      <c r="S755" s="8"/>
      <c r="T755" s="16">
        <f t="shared" si="29"/>
        <v>85.202921</v>
      </c>
    </row>
    <row r="756" spans="1:20" ht="15" hidden="1" outlineLevel="2">
      <c r="A756" s="5" t="s">
        <v>140</v>
      </c>
      <c r="B756" s="19" t="s">
        <v>156</v>
      </c>
      <c r="C756" s="6">
        <v>402100</v>
      </c>
      <c r="D756" s="5" t="s">
        <v>282</v>
      </c>
      <c r="E756" s="5" t="s">
        <v>107</v>
      </c>
      <c r="F756" s="7" t="s">
        <v>137</v>
      </c>
      <c r="G756" s="8">
        <v>1.7620695000000002</v>
      </c>
      <c r="H756" s="9">
        <v>1</v>
      </c>
      <c r="I756" s="8">
        <f>H756*$H$3</f>
        <v>0.06</v>
      </c>
      <c r="J756" s="8"/>
      <c r="K756" s="15"/>
      <c r="L756" s="5"/>
      <c r="M756" s="8"/>
      <c r="N756" s="5"/>
      <c r="O756" s="8"/>
      <c r="P756" s="9"/>
      <c r="Q756" s="8"/>
      <c r="R756" s="8"/>
      <c r="S756" s="8"/>
      <c r="T756" s="16">
        <f t="shared" si="29"/>
        <v>1.8220695000000002</v>
      </c>
    </row>
    <row r="757" spans="1:20" ht="15" hidden="1" outlineLevel="2">
      <c r="A757" s="5" t="s">
        <v>140</v>
      </c>
      <c r="B757" s="19" t="s">
        <v>156</v>
      </c>
      <c r="C757" s="6">
        <v>402100</v>
      </c>
      <c r="D757" s="5" t="s">
        <v>282</v>
      </c>
      <c r="E757" s="5" t="s">
        <v>107</v>
      </c>
      <c r="F757" s="7" t="s">
        <v>138</v>
      </c>
      <c r="G757" s="8">
        <v>3.418194</v>
      </c>
      <c r="H757" s="9">
        <v>3</v>
      </c>
      <c r="I757" s="8">
        <f>H757*$H$3</f>
        <v>0.18</v>
      </c>
      <c r="J757" s="8"/>
      <c r="K757" s="15"/>
      <c r="L757" s="5"/>
      <c r="M757" s="8"/>
      <c r="N757" s="5"/>
      <c r="O757" s="8"/>
      <c r="P757" s="9"/>
      <c r="Q757" s="8"/>
      <c r="R757" s="8"/>
      <c r="S757" s="8"/>
      <c r="T757" s="16">
        <f t="shared" si="29"/>
        <v>3.5981940000000003</v>
      </c>
    </row>
    <row r="758" spans="1:20" ht="15" hidden="1" outlineLevel="2">
      <c r="A758" s="5" t="s">
        <v>140</v>
      </c>
      <c r="B758" s="19" t="s">
        <v>156</v>
      </c>
      <c r="C758" s="6">
        <v>402100</v>
      </c>
      <c r="D758" s="5" t="s">
        <v>282</v>
      </c>
      <c r="E758" s="5" t="s">
        <v>107</v>
      </c>
      <c r="F758" s="7" t="s">
        <v>139</v>
      </c>
      <c r="G758" s="8">
        <v>6.901999999999999</v>
      </c>
      <c r="H758" s="9">
        <v>15</v>
      </c>
      <c r="I758" s="8">
        <f>H758*$H$3</f>
        <v>0.8999999999999999</v>
      </c>
      <c r="J758" s="8"/>
      <c r="K758" s="15"/>
      <c r="L758" s="5"/>
      <c r="M758" s="8"/>
      <c r="N758" s="5"/>
      <c r="O758" s="8"/>
      <c r="P758" s="9"/>
      <c r="Q758" s="8"/>
      <c r="R758" s="8"/>
      <c r="S758" s="8"/>
      <c r="T758" s="16">
        <f t="shared" si="29"/>
        <v>7.802</v>
      </c>
    </row>
    <row r="759" spans="1:20" ht="15" hidden="1" outlineLevel="2">
      <c r="A759" s="5" t="s">
        <v>140</v>
      </c>
      <c r="B759" s="19" t="s">
        <v>156</v>
      </c>
      <c r="C759" s="6">
        <v>402100</v>
      </c>
      <c r="D759" s="5" t="s">
        <v>282</v>
      </c>
      <c r="E759" s="5" t="s">
        <v>107</v>
      </c>
      <c r="F759" s="7" t="s">
        <v>116</v>
      </c>
      <c r="G759" s="8">
        <v>0.5644100000000001</v>
      </c>
      <c r="H759" s="9">
        <v>1</v>
      </c>
      <c r="I759" s="8">
        <f>H759*$H$2</f>
        <v>0.48</v>
      </c>
      <c r="J759" s="8"/>
      <c r="K759" s="15"/>
      <c r="L759" s="5"/>
      <c r="M759" s="8"/>
      <c r="N759" s="5"/>
      <c r="O759" s="8"/>
      <c r="P759" s="9"/>
      <c r="Q759" s="8"/>
      <c r="R759" s="8"/>
      <c r="S759" s="8"/>
      <c r="T759" s="16">
        <f t="shared" si="29"/>
        <v>1.04441</v>
      </c>
    </row>
    <row r="760" spans="1:20" ht="15" hidden="1" outlineLevel="2">
      <c r="A760" s="5" t="s">
        <v>140</v>
      </c>
      <c r="B760" s="19" t="s">
        <v>156</v>
      </c>
      <c r="C760" s="6">
        <v>402100</v>
      </c>
      <c r="D760" s="5" t="s">
        <v>282</v>
      </c>
      <c r="E760" s="5" t="s">
        <v>107</v>
      </c>
      <c r="F760" s="5" t="s">
        <v>110</v>
      </c>
      <c r="G760" s="52"/>
      <c r="H760" s="53"/>
      <c r="I760" s="52"/>
      <c r="J760" s="52">
        <v>150</v>
      </c>
      <c r="K760" s="15"/>
      <c r="L760" s="5"/>
      <c r="M760" s="52"/>
      <c r="N760" s="5"/>
      <c r="O760" s="52"/>
      <c r="P760" s="53"/>
      <c r="Q760" s="52"/>
      <c r="R760" s="52"/>
      <c r="S760" s="52"/>
      <c r="T760" s="16">
        <f t="shared" si="29"/>
        <v>150</v>
      </c>
    </row>
    <row r="761" spans="1:20" ht="15" hidden="1" outlineLevel="2">
      <c r="A761" s="12" t="s">
        <v>140</v>
      </c>
      <c r="B761" s="20" t="s">
        <v>156</v>
      </c>
      <c r="C761" s="12">
        <v>402100</v>
      </c>
      <c r="D761" s="12" t="s">
        <v>282</v>
      </c>
      <c r="E761" s="12" t="s">
        <v>111</v>
      </c>
      <c r="F761" s="12" t="s">
        <v>111</v>
      </c>
      <c r="G761" s="54"/>
      <c r="H761" s="55"/>
      <c r="I761" s="54"/>
      <c r="J761" s="54"/>
      <c r="K761" s="14">
        <v>2</v>
      </c>
      <c r="L761" s="13">
        <v>0.05</v>
      </c>
      <c r="M761" s="54">
        <f>K761*L761*$M$2</f>
        <v>313.5</v>
      </c>
      <c r="N761" s="56"/>
      <c r="O761" s="54"/>
      <c r="P761" s="55"/>
      <c r="Q761" s="54"/>
      <c r="R761" s="54"/>
      <c r="S761" s="54"/>
      <c r="T761" s="16">
        <f t="shared" si="29"/>
        <v>313.5</v>
      </c>
    </row>
    <row r="762" spans="1:20" ht="15" hidden="1" outlineLevel="2">
      <c r="A762" s="12" t="s">
        <v>140</v>
      </c>
      <c r="B762" s="19" t="s">
        <v>156</v>
      </c>
      <c r="C762" s="12">
        <v>402400</v>
      </c>
      <c r="D762" s="12" t="s">
        <v>285</v>
      </c>
      <c r="E762" s="12" t="s">
        <v>111</v>
      </c>
      <c r="F762" s="12" t="s">
        <v>111</v>
      </c>
      <c r="G762" s="54"/>
      <c r="H762" s="55"/>
      <c r="I762" s="54"/>
      <c r="J762" s="54"/>
      <c r="K762" s="14">
        <v>1</v>
      </c>
      <c r="L762" s="13">
        <v>0.15</v>
      </c>
      <c r="M762" s="54">
        <f>K762*L762*$M$2</f>
        <v>470.25</v>
      </c>
      <c r="N762" s="56"/>
      <c r="O762" s="54"/>
      <c r="P762" s="55"/>
      <c r="Q762" s="54"/>
      <c r="R762" s="54"/>
      <c r="S762" s="54"/>
      <c r="T762" s="16">
        <f t="shared" si="29"/>
        <v>470.25</v>
      </c>
    </row>
    <row r="763" spans="1:20" ht="15" hidden="1" outlineLevel="2">
      <c r="A763" s="5" t="s">
        <v>140</v>
      </c>
      <c r="B763" s="19" t="s">
        <v>156</v>
      </c>
      <c r="C763" s="6">
        <v>402410</v>
      </c>
      <c r="D763" s="5" t="s">
        <v>285</v>
      </c>
      <c r="E763" s="5" t="s">
        <v>107</v>
      </c>
      <c r="F763" s="7">
        <v>15</v>
      </c>
      <c r="G763" s="8">
        <v>24.149724000000003</v>
      </c>
      <c r="H763" s="9">
        <v>70</v>
      </c>
      <c r="I763" s="8">
        <f>H763*$H$1</f>
        <v>7</v>
      </c>
      <c r="J763" s="8"/>
      <c r="K763" s="15"/>
      <c r="L763" s="5"/>
      <c r="M763" s="8"/>
      <c r="N763" s="5"/>
      <c r="O763" s="8"/>
      <c r="P763" s="9"/>
      <c r="Q763" s="8"/>
      <c r="R763" s="8"/>
      <c r="S763" s="8"/>
      <c r="T763" s="16">
        <f t="shared" si="29"/>
        <v>31.149724000000003</v>
      </c>
    </row>
    <row r="764" spans="1:20" ht="15" hidden="1" outlineLevel="2">
      <c r="A764" s="5" t="s">
        <v>140</v>
      </c>
      <c r="B764" s="19" t="s">
        <v>156</v>
      </c>
      <c r="C764" s="6">
        <v>402410</v>
      </c>
      <c r="D764" s="5" t="s">
        <v>285</v>
      </c>
      <c r="E764" s="5" t="s">
        <v>107</v>
      </c>
      <c r="F764" s="7" t="s">
        <v>137</v>
      </c>
      <c r="G764" s="8">
        <v>94.47165600000001</v>
      </c>
      <c r="H764" s="9">
        <v>18</v>
      </c>
      <c r="I764" s="8">
        <f>H764*$H$3</f>
        <v>1.08</v>
      </c>
      <c r="J764" s="8"/>
      <c r="K764" s="15"/>
      <c r="L764" s="5"/>
      <c r="M764" s="8"/>
      <c r="N764" s="5"/>
      <c r="O764" s="8"/>
      <c r="P764" s="9"/>
      <c r="Q764" s="8"/>
      <c r="R764" s="8"/>
      <c r="S764" s="8"/>
      <c r="T764" s="16">
        <f t="shared" si="29"/>
        <v>95.55165600000001</v>
      </c>
    </row>
    <row r="765" spans="1:20" ht="15" hidden="1" outlineLevel="2">
      <c r="A765" s="5" t="s">
        <v>140</v>
      </c>
      <c r="B765" s="19" t="s">
        <v>156</v>
      </c>
      <c r="C765" s="6">
        <v>402410</v>
      </c>
      <c r="D765" s="5" t="s">
        <v>285</v>
      </c>
      <c r="E765" s="5" t="s">
        <v>107</v>
      </c>
      <c r="F765" s="7" t="s">
        <v>138</v>
      </c>
      <c r="G765" s="8">
        <v>37.023693</v>
      </c>
      <c r="H765" s="9">
        <v>33</v>
      </c>
      <c r="I765" s="8">
        <f>H765*$H$3</f>
        <v>1.98</v>
      </c>
      <c r="J765" s="8"/>
      <c r="K765" s="15"/>
      <c r="L765" s="5"/>
      <c r="M765" s="8"/>
      <c r="N765" s="5"/>
      <c r="O765" s="8"/>
      <c r="P765" s="9"/>
      <c r="Q765" s="8"/>
      <c r="R765" s="8"/>
      <c r="S765" s="8"/>
      <c r="T765" s="16">
        <f t="shared" si="29"/>
        <v>39.003693</v>
      </c>
    </row>
    <row r="766" spans="1:20" ht="15" hidden="1" outlineLevel="2">
      <c r="A766" s="5" t="s">
        <v>140</v>
      </c>
      <c r="B766" s="19" t="s">
        <v>156</v>
      </c>
      <c r="C766" s="6">
        <v>402410</v>
      </c>
      <c r="D766" s="5" t="s">
        <v>285</v>
      </c>
      <c r="E766" s="5" t="s">
        <v>107</v>
      </c>
      <c r="F766" s="7" t="s">
        <v>139</v>
      </c>
      <c r="G766" s="8">
        <v>21.02065</v>
      </c>
      <c r="H766" s="9">
        <v>44</v>
      </c>
      <c r="I766" s="8">
        <f>H766*$H$3</f>
        <v>2.6399999999999997</v>
      </c>
      <c r="J766" s="8"/>
      <c r="K766" s="15"/>
      <c r="L766" s="5"/>
      <c r="M766" s="8"/>
      <c r="N766" s="5"/>
      <c r="O766" s="8"/>
      <c r="P766" s="9"/>
      <c r="Q766" s="8"/>
      <c r="R766" s="8"/>
      <c r="S766" s="8"/>
      <c r="T766" s="16">
        <f t="shared" si="29"/>
        <v>23.66065</v>
      </c>
    </row>
    <row r="767" spans="1:20" ht="15" hidden="1" outlineLevel="2">
      <c r="A767" s="5" t="s">
        <v>140</v>
      </c>
      <c r="B767" s="19" t="s">
        <v>156</v>
      </c>
      <c r="C767" s="6">
        <v>402410</v>
      </c>
      <c r="D767" s="5" t="s">
        <v>285</v>
      </c>
      <c r="E767" s="5" t="s">
        <v>107</v>
      </c>
      <c r="F767" s="7" t="s">
        <v>116</v>
      </c>
      <c r="G767" s="8">
        <v>0.7316806</v>
      </c>
      <c r="H767" s="9">
        <v>1</v>
      </c>
      <c r="I767" s="8">
        <f>H767*$H$2</f>
        <v>0.48</v>
      </c>
      <c r="J767" s="8"/>
      <c r="K767" s="15"/>
      <c r="L767" s="5"/>
      <c r="M767" s="8"/>
      <c r="N767" s="5"/>
      <c r="O767" s="8"/>
      <c r="P767" s="9"/>
      <c r="Q767" s="8"/>
      <c r="R767" s="8"/>
      <c r="S767" s="8"/>
      <c r="T767" s="16">
        <f t="shared" si="29"/>
        <v>1.2116806</v>
      </c>
    </row>
    <row r="768" spans="1:20" ht="15" hidden="1" outlineLevel="2">
      <c r="A768" s="5" t="s">
        <v>140</v>
      </c>
      <c r="B768" s="19" t="s">
        <v>156</v>
      </c>
      <c r="C768" s="6">
        <v>402410</v>
      </c>
      <c r="D768" s="5" t="s">
        <v>285</v>
      </c>
      <c r="E768" s="5" t="s">
        <v>107</v>
      </c>
      <c r="F768" s="5" t="s">
        <v>110</v>
      </c>
      <c r="G768" s="52"/>
      <c r="H768" s="53"/>
      <c r="I768" s="52"/>
      <c r="J768" s="52">
        <v>150</v>
      </c>
      <c r="K768" s="15"/>
      <c r="L768" s="5"/>
      <c r="M768" s="52"/>
      <c r="N768" s="5"/>
      <c r="O768" s="52"/>
      <c r="P768" s="53"/>
      <c r="Q768" s="52"/>
      <c r="R768" s="52"/>
      <c r="S768" s="52"/>
      <c r="T768" s="16">
        <f t="shared" si="29"/>
        <v>150</v>
      </c>
    </row>
    <row r="769" spans="1:20" ht="15" hidden="1" outlineLevel="2">
      <c r="A769" s="5" t="s">
        <v>140</v>
      </c>
      <c r="B769" s="19" t="s">
        <v>156</v>
      </c>
      <c r="C769" s="6">
        <v>402410</v>
      </c>
      <c r="D769" s="5" t="s">
        <v>285</v>
      </c>
      <c r="E769" s="5" t="s">
        <v>133</v>
      </c>
      <c r="F769" s="5" t="s">
        <v>133</v>
      </c>
      <c r="G769" s="52"/>
      <c r="H769" s="53"/>
      <c r="I769" s="52"/>
      <c r="J769" s="52"/>
      <c r="K769" s="15"/>
      <c r="L769" s="5"/>
      <c r="M769" s="52"/>
      <c r="N769" s="5"/>
      <c r="O769" s="52"/>
      <c r="P769" s="53"/>
      <c r="Q769" s="52"/>
      <c r="R769" s="52"/>
      <c r="S769" s="52">
        <v>14.82</v>
      </c>
      <c r="T769" s="16">
        <f t="shared" si="29"/>
        <v>14.82</v>
      </c>
    </row>
    <row r="770" spans="1:20" ht="15" hidden="1" outlineLevel="2">
      <c r="A770" s="5" t="s">
        <v>140</v>
      </c>
      <c r="B770" s="19" t="s">
        <v>145</v>
      </c>
      <c r="C770" s="6">
        <v>403002</v>
      </c>
      <c r="D770" s="5" t="s">
        <v>288</v>
      </c>
      <c r="E770" s="5" t="s">
        <v>107</v>
      </c>
      <c r="F770" s="7">
        <v>15</v>
      </c>
      <c r="G770" s="8">
        <v>0.6896980000000001</v>
      </c>
      <c r="H770" s="9">
        <v>2</v>
      </c>
      <c r="I770" s="8">
        <f>H770*$H$1</f>
        <v>0.2</v>
      </c>
      <c r="J770" s="8"/>
      <c r="K770" s="15"/>
      <c r="L770" s="5"/>
      <c r="M770" s="8"/>
      <c r="N770" s="5"/>
      <c r="O770" s="8"/>
      <c r="P770" s="9"/>
      <c r="Q770" s="8"/>
      <c r="R770" s="8"/>
      <c r="S770" s="8"/>
      <c r="T770" s="16">
        <f t="shared" si="29"/>
        <v>0.8896980000000001</v>
      </c>
    </row>
    <row r="771" spans="1:20" ht="15" hidden="1" outlineLevel="2">
      <c r="A771" s="5" t="s">
        <v>140</v>
      </c>
      <c r="B771" s="19" t="s">
        <v>145</v>
      </c>
      <c r="C771" s="6">
        <v>403002</v>
      </c>
      <c r="D771" s="5" t="s">
        <v>288</v>
      </c>
      <c r="E771" s="5" t="s">
        <v>107</v>
      </c>
      <c r="F771" s="7" t="s">
        <v>138</v>
      </c>
      <c r="G771" s="8">
        <v>2.912544</v>
      </c>
      <c r="H771" s="9">
        <v>1</v>
      </c>
      <c r="I771" s="8">
        <f>H771*$H$3</f>
        <v>0.06</v>
      </c>
      <c r="J771" s="8"/>
      <c r="K771" s="15"/>
      <c r="L771" s="5"/>
      <c r="M771" s="8"/>
      <c r="N771" s="5"/>
      <c r="O771" s="8"/>
      <c r="P771" s="9"/>
      <c r="Q771" s="8"/>
      <c r="R771" s="8"/>
      <c r="S771" s="8"/>
      <c r="T771" s="16">
        <f t="shared" si="29"/>
        <v>2.972544</v>
      </c>
    </row>
    <row r="772" spans="1:20" ht="15" hidden="1" outlineLevel="2">
      <c r="A772" s="5" t="s">
        <v>140</v>
      </c>
      <c r="B772" s="19" t="s">
        <v>145</v>
      </c>
      <c r="C772" s="6">
        <v>403002</v>
      </c>
      <c r="D772" s="5" t="s">
        <v>288</v>
      </c>
      <c r="E772" s="5" t="s">
        <v>107</v>
      </c>
      <c r="F772" s="7" t="s">
        <v>139</v>
      </c>
      <c r="G772" s="8">
        <v>0.8931999999999999</v>
      </c>
      <c r="H772" s="9">
        <v>2</v>
      </c>
      <c r="I772" s="8">
        <f>H772*$H$3</f>
        <v>0.12</v>
      </c>
      <c r="J772" s="8"/>
      <c r="K772" s="15"/>
      <c r="L772" s="5"/>
      <c r="M772" s="8"/>
      <c r="N772" s="5"/>
      <c r="O772" s="8"/>
      <c r="P772" s="9"/>
      <c r="Q772" s="8"/>
      <c r="R772" s="8"/>
      <c r="S772" s="8"/>
      <c r="T772" s="16">
        <f t="shared" si="29"/>
        <v>1.0131999999999999</v>
      </c>
    </row>
    <row r="773" spans="1:20" ht="15" hidden="1" outlineLevel="2">
      <c r="A773" s="5" t="s">
        <v>140</v>
      </c>
      <c r="B773" s="19" t="s">
        <v>145</v>
      </c>
      <c r="C773" s="6">
        <v>403002</v>
      </c>
      <c r="D773" s="5" t="s">
        <v>288</v>
      </c>
      <c r="E773" s="5" t="s">
        <v>107</v>
      </c>
      <c r="F773" s="7" t="s">
        <v>116</v>
      </c>
      <c r="G773" s="8">
        <v>17.0513392</v>
      </c>
      <c r="H773" s="9">
        <v>29</v>
      </c>
      <c r="I773" s="8">
        <f>H773*$H$2</f>
        <v>13.92</v>
      </c>
      <c r="J773" s="8"/>
      <c r="K773" s="15"/>
      <c r="L773" s="5"/>
      <c r="M773" s="8"/>
      <c r="N773" s="5"/>
      <c r="O773" s="8"/>
      <c r="P773" s="9"/>
      <c r="Q773" s="8"/>
      <c r="R773" s="8"/>
      <c r="S773" s="8"/>
      <c r="T773" s="16">
        <f t="shared" si="29"/>
        <v>30.971339200000003</v>
      </c>
    </row>
    <row r="774" spans="1:20" ht="15" hidden="1" outlineLevel="2">
      <c r="A774" s="5" t="s">
        <v>140</v>
      </c>
      <c r="B774" s="19" t="s">
        <v>145</v>
      </c>
      <c r="C774" s="6">
        <v>403002</v>
      </c>
      <c r="D774" s="5" t="s">
        <v>288</v>
      </c>
      <c r="E774" s="5" t="s">
        <v>107</v>
      </c>
      <c r="F774" s="5" t="s">
        <v>110</v>
      </c>
      <c r="G774" s="52"/>
      <c r="H774" s="53"/>
      <c r="I774" s="52"/>
      <c r="J774" s="52">
        <v>75</v>
      </c>
      <c r="K774" s="15"/>
      <c r="L774" s="5"/>
      <c r="M774" s="52"/>
      <c r="N774" s="5"/>
      <c r="O774" s="52"/>
      <c r="P774" s="53"/>
      <c r="Q774" s="52"/>
      <c r="R774" s="52"/>
      <c r="S774" s="52"/>
      <c r="T774" s="16">
        <f t="shared" si="29"/>
        <v>75</v>
      </c>
    </row>
    <row r="775" spans="1:20" ht="15" hidden="1" outlineLevel="2">
      <c r="A775" s="12" t="s">
        <v>140</v>
      </c>
      <c r="B775" s="20" t="s">
        <v>145</v>
      </c>
      <c r="C775" s="12">
        <v>403002</v>
      </c>
      <c r="D775" s="12" t="s">
        <v>288</v>
      </c>
      <c r="E775" s="12" t="s">
        <v>111</v>
      </c>
      <c r="F775" s="12" t="s">
        <v>111</v>
      </c>
      <c r="G775" s="54"/>
      <c r="H775" s="55"/>
      <c r="I775" s="54"/>
      <c r="J775" s="54"/>
      <c r="K775" s="14">
        <v>2</v>
      </c>
      <c r="L775" s="13">
        <v>0.15</v>
      </c>
      <c r="M775" s="54">
        <f>K775*L775*$M$2</f>
        <v>940.5</v>
      </c>
      <c r="N775" s="56"/>
      <c r="O775" s="54"/>
      <c r="P775" s="55"/>
      <c r="Q775" s="54"/>
      <c r="R775" s="54"/>
      <c r="S775" s="54"/>
      <c r="T775" s="16">
        <f t="shared" si="29"/>
        <v>940.5</v>
      </c>
    </row>
    <row r="776" spans="1:20" ht="15" hidden="1" outlineLevel="2">
      <c r="A776" s="5" t="s">
        <v>140</v>
      </c>
      <c r="B776" s="19" t="s">
        <v>145</v>
      </c>
      <c r="C776" s="6">
        <v>403100</v>
      </c>
      <c r="D776" s="5" t="s">
        <v>368</v>
      </c>
      <c r="E776" s="5" t="s">
        <v>107</v>
      </c>
      <c r="F776" s="7">
        <v>15</v>
      </c>
      <c r="G776" s="8">
        <v>567.750129</v>
      </c>
      <c r="H776" s="9">
        <v>1628</v>
      </c>
      <c r="I776" s="8">
        <f>H776*$H$1</f>
        <v>162.8</v>
      </c>
      <c r="J776" s="8"/>
      <c r="K776" s="15"/>
      <c r="L776" s="5"/>
      <c r="M776" s="8"/>
      <c r="N776" s="5"/>
      <c r="O776" s="8"/>
      <c r="P776" s="9"/>
      <c r="Q776" s="8"/>
      <c r="R776" s="8"/>
      <c r="S776" s="8"/>
      <c r="T776" s="16">
        <f t="shared" si="29"/>
        <v>730.550129</v>
      </c>
    </row>
    <row r="777" spans="1:20" ht="15" hidden="1" outlineLevel="2">
      <c r="A777" s="5" t="s">
        <v>140</v>
      </c>
      <c r="B777" s="19" t="s">
        <v>145</v>
      </c>
      <c r="C777" s="6">
        <v>403100</v>
      </c>
      <c r="D777" s="5" t="s">
        <v>368</v>
      </c>
      <c r="E777" s="5" t="s">
        <v>107</v>
      </c>
      <c r="F777" s="7" t="s">
        <v>137</v>
      </c>
      <c r="G777" s="8">
        <v>57.32393350000001</v>
      </c>
      <c r="H777" s="9">
        <v>12</v>
      </c>
      <c r="I777" s="8">
        <f>H777*$H$3</f>
        <v>0.72</v>
      </c>
      <c r="J777" s="8"/>
      <c r="K777" s="15"/>
      <c r="L777" s="5"/>
      <c r="M777" s="8"/>
      <c r="N777" s="5"/>
      <c r="O777" s="8"/>
      <c r="P777" s="9"/>
      <c r="Q777" s="8"/>
      <c r="R777" s="8"/>
      <c r="S777" s="8"/>
      <c r="T777" s="16">
        <f t="shared" si="29"/>
        <v>58.04393350000001</v>
      </c>
    </row>
    <row r="778" spans="1:20" ht="15" hidden="1" outlineLevel="2">
      <c r="A778" s="5" t="s">
        <v>140</v>
      </c>
      <c r="B778" s="19" t="s">
        <v>145</v>
      </c>
      <c r="C778" s="6">
        <v>403100</v>
      </c>
      <c r="D778" s="5" t="s">
        <v>368</v>
      </c>
      <c r="E778" s="5" t="s">
        <v>107</v>
      </c>
      <c r="F778" s="7" t="s">
        <v>138</v>
      </c>
      <c r="G778" s="8">
        <v>34.060584000000006</v>
      </c>
      <c r="H778" s="9">
        <v>24</v>
      </c>
      <c r="I778" s="8">
        <f>H778*$H$3</f>
        <v>1.44</v>
      </c>
      <c r="J778" s="8"/>
      <c r="K778" s="15"/>
      <c r="L778" s="5"/>
      <c r="M778" s="8"/>
      <c r="N778" s="5"/>
      <c r="O778" s="8"/>
      <c r="P778" s="9"/>
      <c r="Q778" s="8"/>
      <c r="R778" s="8"/>
      <c r="S778" s="8"/>
      <c r="T778" s="16">
        <f t="shared" si="29"/>
        <v>35.500584</v>
      </c>
    </row>
    <row r="779" spans="1:20" ht="15" hidden="1" outlineLevel="2">
      <c r="A779" s="5" t="s">
        <v>140</v>
      </c>
      <c r="B779" s="19" t="s">
        <v>145</v>
      </c>
      <c r="C779" s="6">
        <v>403100</v>
      </c>
      <c r="D779" s="5" t="s">
        <v>368</v>
      </c>
      <c r="E779" s="5" t="s">
        <v>107</v>
      </c>
      <c r="F779" s="7" t="s">
        <v>139</v>
      </c>
      <c r="G779" s="8">
        <v>78.07379999999999</v>
      </c>
      <c r="H779" s="9">
        <v>175</v>
      </c>
      <c r="I779" s="8">
        <f>H779*$H$3</f>
        <v>10.5</v>
      </c>
      <c r="J779" s="8"/>
      <c r="K779" s="15"/>
      <c r="L779" s="5"/>
      <c r="M779" s="8"/>
      <c r="N779" s="5"/>
      <c r="O779" s="8"/>
      <c r="P779" s="9"/>
      <c r="Q779" s="8"/>
      <c r="R779" s="8"/>
      <c r="S779" s="8"/>
      <c r="T779" s="16">
        <f t="shared" si="29"/>
        <v>88.57379999999999</v>
      </c>
    </row>
    <row r="780" spans="1:20" ht="15" hidden="1" outlineLevel="2">
      <c r="A780" s="5" t="s">
        <v>140</v>
      </c>
      <c r="B780" s="19" t="s">
        <v>145</v>
      </c>
      <c r="C780" s="6">
        <v>403100</v>
      </c>
      <c r="D780" s="5" t="s">
        <v>368</v>
      </c>
      <c r="E780" s="5" t="s">
        <v>107</v>
      </c>
      <c r="F780" s="7" t="s">
        <v>116</v>
      </c>
      <c r="G780" s="8">
        <v>8.949490199999998</v>
      </c>
      <c r="H780" s="9">
        <v>11</v>
      </c>
      <c r="I780" s="8">
        <f>H780*$H$2</f>
        <v>5.279999999999999</v>
      </c>
      <c r="J780" s="8"/>
      <c r="K780" s="15"/>
      <c r="L780" s="5"/>
      <c r="M780" s="8"/>
      <c r="N780" s="5"/>
      <c r="O780" s="8"/>
      <c r="P780" s="9"/>
      <c r="Q780" s="8"/>
      <c r="R780" s="8"/>
      <c r="S780" s="8"/>
      <c r="T780" s="16">
        <f t="shared" si="29"/>
        <v>14.229490199999997</v>
      </c>
    </row>
    <row r="781" spans="1:20" ht="15" hidden="1" outlineLevel="2">
      <c r="A781" s="5" t="s">
        <v>140</v>
      </c>
      <c r="B781" s="19" t="s">
        <v>145</v>
      </c>
      <c r="C781" s="6">
        <v>403100</v>
      </c>
      <c r="D781" s="5" t="s">
        <v>368</v>
      </c>
      <c r="E781" s="5" t="s">
        <v>107</v>
      </c>
      <c r="F781" s="5" t="s">
        <v>110</v>
      </c>
      <c r="G781" s="52"/>
      <c r="H781" s="53"/>
      <c r="I781" s="52"/>
      <c r="J781" s="52">
        <v>180</v>
      </c>
      <c r="K781" s="15"/>
      <c r="L781" s="5"/>
      <c r="M781" s="52"/>
      <c r="N781" s="5"/>
      <c r="O781" s="52"/>
      <c r="P781" s="53"/>
      <c r="Q781" s="52"/>
      <c r="R781" s="52"/>
      <c r="S781" s="52"/>
      <c r="T781" s="16">
        <f t="shared" si="29"/>
        <v>180</v>
      </c>
    </row>
    <row r="782" spans="1:20" ht="15" hidden="1" outlineLevel="2">
      <c r="A782" s="5" t="s">
        <v>140</v>
      </c>
      <c r="B782" s="19" t="s">
        <v>145</v>
      </c>
      <c r="C782" s="6">
        <v>403100</v>
      </c>
      <c r="D782" s="5" t="s">
        <v>368</v>
      </c>
      <c r="E782" s="5" t="s">
        <v>36</v>
      </c>
      <c r="F782" s="5" t="s">
        <v>36</v>
      </c>
      <c r="G782" s="52"/>
      <c r="H782" s="53"/>
      <c r="I782" s="52"/>
      <c r="J782" s="52"/>
      <c r="K782" s="15"/>
      <c r="L782" s="5"/>
      <c r="M782" s="52"/>
      <c r="N782" s="15">
        <f>O782/$O$2</f>
        <v>0.75</v>
      </c>
      <c r="O782" s="52">
        <v>54</v>
      </c>
      <c r="P782" s="53"/>
      <c r="Q782" s="52"/>
      <c r="R782" s="52"/>
      <c r="S782" s="52"/>
      <c r="T782" s="16">
        <f t="shared" si="29"/>
        <v>54</v>
      </c>
    </row>
    <row r="783" spans="1:20" ht="15" hidden="1" outlineLevel="2">
      <c r="A783" s="5" t="s">
        <v>140</v>
      </c>
      <c r="B783" s="19" t="s">
        <v>145</v>
      </c>
      <c r="C783" s="6">
        <v>403100</v>
      </c>
      <c r="D783" s="5" t="s">
        <v>368</v>
      </c>
      <c r="E783" s="5" t="s">
        <v>107</v>
      </c>
      <c r="F783" s="7" t="s">
        <v>154</v>
      </c>
      <c r="G783" s="8">
        <v>220.23100000000002</v>
      </c>
      <c r="H783" s="9">
        <v>710</v>
      </c>
      <c r="I783" s="8">
        <f>H783*$H$3</f>
        <v>42.6</v>
      </c>
      <c r="J783" s="8"/>
      <c r="K783" s="15"/>
      <c r="L783" s="5"/>
      <c r="M783" s="8"/>
      <c r="N783" s="5"/>
      <c r="O783" s="8"/>
      <c r="P783" s="9"/>
      <c r="Q783" s="8"/>
      <c r="R783" s="8"/>
      <c r="S783" s="8"/>
      <c r="T783" s="16">
        <f t="shared" si="29"/>
        <v>262.831</v>
      </c>
    </row>
    <row r="784" spans="1:20" ht="15" hidden="1" outlineLevel="2">
      <c r="A784" s="12" t="s">
        <v>140</v>
      </c>
      <c r="B784" s="20" t="s">
        <v>145</v>
      </c>
      <c r="C784" s="12">
        <v>403100</v>
      </c>
      <c r="D784" s="12" t="s">
        <v>368</v>
      </c>
      <c r="E784" s="12" t="s">
        <v>111</v>
      </c>
      <c r="F784" s="12" t="s">
        <v>111</v>
      </c>
      <c r="G784" s="54"/>
      <c r="H784" s="55"/>
      <c r="I784" s="54"/>
      <c r="J784" s="54"/>
      <c r="K784" s="14">
        <v>1</v>
      </c>
      <c r="L784" s="13">
        <v>1</v>
      </c>
      <c r="M784" s="54">
        <f>K784*L784*$M$2</f>
        <v>3135</v>
      </c>
      <c r="N784" s="56"/>
      <c r="O784" s="54"/>
      <c r="P784" s="55"/>
      <c r="Q784" s="54"/>
      <c r="R784" s="54"/>
      <c r="S784" s="54"/>
      <c r="T784" s="16">
        <f t="shared" si="29"/>
        <v>3135</v>
      </c>
    </row>
    <row r="785" spans="1:20" ht="15" hidden="1" outlineLevel="2">
      <c r="A785" s="5" t="s">
        <v>140</v>
      </c>
      <c r="B785" s="19" t="s">
        <v>145</v>
      </c>
      <c r="C785" s="6">
        <v>403100</v>
      </c>
      <c r="D785" s="5" t="s">
        <v>368</v>
      </c>
      <c r="E785" s="5" t="s">
        <v>133</v>
      </c>
      <c r="F785" s="5" t="s">
        <v>133</v>
      </c>
      <c r="G785" s="52"/>
      <c r="H785" s="53"/>
      <c r="I785" s="52"/>
      <c r="J785" s="52"/>
      <c r="K785" s="15"/>
      <c r="L785" s="5"/>
      <c r="M785" s="52"/>
      <c r="N785" s="5"/>
      <c r="O785" s="52"/>
      <c r="P785" s="53"/>
      <c r="Q785" s="52"/>
      <c r="R785" s="52"/>
      <c r="S785" s="52">
        <v>7.52</v>
      </c>
      <c r="T785" s="16">
        <f t="shared" si="29"/>
        <v>7.52</v>
      </c>
    </row>
    <row r="786" spans="1:20" ht="15" hidden="1" outlineLevel="2">
      <c r="A786" s="5" t="s">
        <v>140</v>
      </c>
      <c r="B786" s="19" t="s">
        <v>145</v>
      </c>
      <c r="C786" s="6">
        <v>403305</v>
      </c>
      <c r="D786" s="5" t="s">
        <v>356</v>
      </c>
      <c r="E786" s="5" t="s">
        <v>107</v>
      </c>
      <c r="F786" s="7">
        <v>15</v>
      </c>
      <c r="G786" s="8">
        <v>38.03633000000001</v>
      </c>
      <c r="H786" s="9">
        <v>110</v>
      </c>
      <c r="I786" s="8">
        <f>H786*$H$1</f>
        <v>11</v>
      </c>
      <c r="J786" s="8"/>
      <c r="K786" s="15"/>
      <c r="L786" s="5"/>
      <c r="M786" s="8"/>
      <c r="N786" s="5"/>
      <c r="O786" s="8"/>
      <c r="P786" s="9"/>
      <c r="Q786" s="8"/>
      <c r="R786" s="8"/>
      <c r="S786" s="8"/>
      <c r="T786" s="16">
        <f t="shared" si="29"/>
        <v>49.03633000000001</v>
      </c>
    </row>
    <row r="787" spans="1:20" ht="15" hidden="1" outlineLevel="2">
      <c r="A787" s="5" t="s">
        <v>140</v>
      </c>
      <c r="B787" s="19" t="s">
        <v>145</v>
      </c>
      <c r="C787" s="6">
        <v>403305</v>
      </c>
      <c r="D787" s="5" t="s">
        <v>356</v>
      </c>
      <c r="E787" s="5" t="s">
        <v>107</v>
      </c>
      <c r="F787" s="7" t="s">
        <v>137</v>
      </c>
      <c r="G787" s="8">
        <v>16.765421500000002</v>
      </c>
      <c r="H787" s="9">
        <v>6</v>
      </c>
      <c r="I787" s="8">
        <f>H787*$H$3</f>
        <v>0.36</v>
      </c>
      <c r="J787" s="8"/>
      <c r="K787" s="15"/>
      <c r="L787" s="5"/>
      <c r="M787" s="8"/>
      <c r="N787" s="5"/>
      <c r="O787" s="8"/>
      <c r="P787" s="9"/>
      <c r="Q787" s="8"/>
      <c r="R787" s="8"/>
      <c r="S787" s="8"/>
      <c r="T787" s="16">
        <f t="shared" si="29"/>
        <v>17.1254215</v>
      </c>
    </row>
    <row r="788" spans="1:20" ht="15" hidden="1" outlineLevel="2">
      <c r="A788" s="5" t="s">
        <v>140</v>
      </c>
      <c r="B788" s="19" t="s">
        <v>145</v>
      </c>
      <c r="C788" s="6">
        <v>403305</v>
      </c>
      <c r="D788" s="5" t="s">
        <v>356</v>
      </c>
      <c r="E788" s="5" t="s">
        <v>107</v>
      </c>
      <c r="F788" s="7" t="s">
        <v>138</v>
      </c>
      <c r="G788" s="8">
        <v>2.811414</v>
      </c>
      <c r="H788" s="9">
        <v>2</v>
      </c>
      <c r="I788" s="8">
        <f>H788*$H$3</f>
        <v>0.12</v>
      </c>
      <c r="J788" s="8"/>
      <c r="K788" s="15"/>
      <c r="L788" s="5"/>
      <c r="M788" s="8"/>
      <c r="N788" s="5"/>
      <c r="O788" s="8"/>
      <c r="P788" s="9"/>
      <c r="Q788" s="8"/>
      <c r="R788" s="8"/>
      <c r="S788" s="8"/>
      <c r="T788" s="16">
        <f t="shared" si="29"/>
        <v>2.931414</v>
      </c>
    </row>
    <row r="789" spans="1:20" ht="15" hidden="1" outlineLevel="2">
      <c r="A789" s="5" t="s">
        <v>140</v>
      </c>
      <c r="B789" s="19" t="s">
        <v>145</v>
      </c>
      <c r="C789" s="6">
        <v>403305</v>
      </c>
      <c r="D789" s="5" t="s">
        <v>356</v>
      </c>
      <c r="E789" s="5" t="s">
        <v>107</v>
      </c>
      <c r="F789" s="7" t="s">
        <v>139</v>
      </c>
      <c r="G789" s="8">
        <v>14.595699999999999</v>
      </c>
      <c r="H789" s="9">
        <v>25</v>
      </c>
      <c r="I789" s="8">
        <f>H789*$H$3</f>
        <v>1.5</v>
      </c>
      <c r="J789" s="8"/>
      <c r="K789" s="15"/>
      <c r="L789" s="5"/>
      <c r="M789" s="8"/>
      <c r="N789" s="5"/>
      <c r="O789" s="8"/>
      <c r="P789" s="9"/>
      <c r="Q789" s="8"/>
      <c r="R789" s="8"/>
      <c r="S789" s="8"/>
      <c r="T789" s="16">
        <f t="shared" si="29"/>
        <v>16.0957</v>
      </c>
    </row>
    <row r="790" spans="1:20" ht="15" hidden="1" outlineLevel="2">
      <c r="A790" s="5" t="s">
        <v>140</v>
      </c>
      <c r="B790" s="19" t="s">
        <v>145</v>
      </c>
      <c r="C790" s="6">
        <v>403305</v>
      </c>
      <c r="D790" s="5" t="s">
        <v>356</v>
      </c>
      <c r="E790" s="5" t="s">
        <v>107</v>
      </c>
      <c r="F790" s="7" t="s">
        <v>116</v>
      </c>
      <c r="G790" s="8">
        <v>0.738864</v>
      </c>
      <c r="H790" s="9">
        <v>1</v>
      </c>
      <c r="I790" s="8">
        <f>H790*$H$2</f>
        <v>0.48</v>
      </c>
      <c r="J790" s="8"/>
      <c r="K790" s="15"/>
      <c r="L790" s="5"/>
      <c r="M790" s="8"/>
      <c r="N790" s="5"/>
      <c r="O790" s="8"/>
      <c r="P790" s="9"/>
      <c r="Q790" s="8"/>
      <c r="R790" s="8"/>
      <c r="S790" s="8"/>
      <c r="T790" s="16">
        <f t="shared" si="29"/>
        <v>1.218864</v>
      </c>
    </row>
    <row r="791" spans="1:20" ht="15" hidden="1" outlineLevel="2">
      <c r="A791" s="5" t="s">
        <v>140</v>
      </c>
      <c r="B791" s="19" t="s">
        <v>145</v>
      </c>
      <c r="C791" s="6">
        <v>403305</v>
      </c>
      <c r="D791" s="5" t="s">
        <v>356</v>
      </c>
      <c r="E791" s="5" t="s">
        <v>107</v>
      </c>
      <c r="F791" s="5" t="s">
        <v>110</v>
      </c>
      <c r="G791" s="52"/>
      <c r="H791" s="53"/>
      <c r="I791" s="52"/>
      <c r="J791" s="52">
        <v>180</v>
      </c>
      <c r="K791" s="15"/>
      <c r="L791" s="5"/>
      <c r="M791" s="52"/>
      <c r="N791" s="5"/>
      <c r="O791" s="52"/>
      <c r="P791" s="53"/>
      <c r="Q791" s="52"/>
      <c r="R791" s="52"/>
      <c r="S791" s="52"/>
      <c r="T791" s="16">
        <f t="shared" si="29"/>
        <v>180</v>
      </c>
    </row>
    <row r="792" spans="1:20" ht="15" hidden="1" outlineLevel="2">
      <c r="A792" s="12" t="s">
        <v>140</v>
      </c>
      <c r="B792" s="20" t="s">
        <v>145</v>
      </c>
      <c r="C792" s="12">
        <v>403305</v>
      </c>
      <c r="D792" s="12" t="s">
        <v>356</v>
      </c>
      <c r="E792" s="12" t="s">
        <v>111</v>
      </c>
      <c r="F792" s="12" t="s">
        <v>111</v>
      </c>
      <c r="G792" s="54"/>
      <c r="H792" s="55"/>
      <c r="I792" s="54"/>
      <c r="J792" s="54"/>
      <c r="K792" s="14">
        <v>2.2</v>
      </c>
      <c r="L792" s="13">
        <v>0.07</v>
      </c>
      <c r="M792" s="54">
        <f>K792*L792*$M$2</f>
        <v>482.7900000000001</v>
      </c>
      <c r="N792" s="56"/>
      <c r="O792" s="54"/>
      <c r="P792" s="55"/>
      <c r="Q792" s="54"/>
      <c r="R792" s="54"/>
      <c r="S792" s="54"/>
      <c r="T792" s="16">
        <f t="shared" si="29"/>
        <v>482.7900000000001</v>
      </c>
    </row>
    <row r="793" spans="1:20" ht="15" hidden="1" outlineLevel="2">
      <c r="A793" s="5" t="s">
        <v>140</v>
      </c>
      <c r="B793" s="19" t="s">
        <v>145</v>
      </c>
      <c r="C793" s="6">
        <v>403310</v>
      </c>
      <c r="D793" s="5" t="s">
        <v>336</v>
      </c>
      <c r="E793" s="5" t="s">
        <v>107</v>
      </c>
      <c r="F793" s="7">
        <v>15</v>
      </c>
      <c r="G793" s="8">
        <v>3834.8083790000005</v>
      </c>
      <c r="H793" s="9">
        <v>11095</v>
      </c>
      <c r="I793" s="8">
        <f>H793*$H$1</f>
        <v>1109.5</v>
      </c>
      <c r="J793" s="8"/>
      <c r="K793" s="15"/>
      <c r="L793" s="5"/>
      <c r="M793" s="8"/>
      <c r="N793" s="5"/>
      <c r="O793" s="8"/>
      <c r="P793" s="9"/>
      <c r="Q793" s="8"/>
      <c r="R793" s="8"/>
      <c r="S793" s="8"/>
      <c r="T793" s="16">
        <f t="shared" si="29"/>
        <v>4944.308379</v>
      </c>
    </row>
    <row r="794" spans="1:20" ht="15" hidden="1" outlineLevel="2">
      <c r="A794" s="5" t="s">
        <v>140</v>
      </c>
      <c r="B794" s="19" t="s">
        <v>145</v>
      </c>
      <c r="C794" s="6">
        <v>403310</v>
      </c>
      <c r="D794" s="5" t="s">
        <v>336</v>
      </c>
      <c r="E794" s="5" t="s">
        <v>107</v>
      </c>
      <c r="F794" s="7" t="s">
        <v>137</v>
      </c>
      <c r="G794" s="8">
        <v>39.878415000000004</v>
      </c>
      <c r="H794" s="9">
        <v>10</v>
      </c>
      <c r="I794" s="8">
        <f>H794*$H$3</f>
        <v>0.6</v>
      </c>
      <c r="J794" s="8"/>
      <c r="K794" s="15"/>
      <c r="L794" s="5"/>
      <c r="M794" s="8"/>
      <c r="N794" s="5"/>
      <c r="O794" s="8"/>
      <c r="P794" s="9"/>
      <c r="Q794" s="8"/>
      <c r="R794" s="8"/>
      <c r="S794" s="8"/>
      <c r="T794" s="16">
        <f aca="true" t="shared" si="30" ref="T794:T857">G794+I794+J794+M794+O794+Q794+R794+S794</f>
        <v>40.478415000000005</v>
      </c>
    </row>
    <row r="795" spans="1:20" ht="15" hidden="1" outlineLevel="2">
      <c r="A795" s="5" t="s">
        <v>140</v>
      </c>
      <c r="B795" s="19" t="s">
        <v>145</v>
      </c>
      <c r="C795" s="6">
        <v>403310</v>
      </c>
      <c r="D795" s="5" t="s">
        <v>336</v>
      </c>
      <c r="E795" s="5" t="s">
        <v>107</v>
      </c>
      <c r="F795" s="7" t="s">
        <v>138</v>
      </c>
      <c r="G795" s="8">
        <v>87.78084</v>
      </c>
      <c r="H795" s="9">
        <v>47</v>
      </c>
      <c r="I795" s="8">
        <f>H795*$H$3</f>
        <v>2.82</v>
      </c>
      <c r="J795" s="8"/>
      <c r="K795" s="15"/>
      <c r="L795" s="5"/>
      <c r="M795" s="8"/>
      <c r="N795" s="5"/>
      <c r="O795" s="8"/>
      <c r="P795" s="9"/>
      <c r="Q795" s="8"/>
      <c r="R795" s="8"/>
      <c r="S795" s="8"/>
      <c r="T795" s="16">
        <f t="shared" si="30"/>
        <v>90.60083999999999</v>
      </c>
    </row>
    <row r="796" spans="1:20" ht="15" hidden="1" outlineLevel="2">
      <c r="A796" s="5" t="s">
        <v>140</v>
      </c>
      <c r="B796" s="19" t="s">
        <v>145</v>
      </c>
      <c r="C796" s="6">
        <v>403310</v>
      </c>
      <c r="D796" s="5" t="s">
        <v>336</v>
      </c>
      <c r="E796" s="5" t="s">
        <v>107</v>
      </c>
      <c r="F796" s="7" t="s">
        <v>139</v>
      </c>
      <c r="G796" s="8">
        <v>336.1730749999999</v>
      </c>
      <c r="H796" s="9">
        <v>492</v>
      </c>
      <c r="I796" s="8">
        <f>H796*$H$3</f>
        <v>29.52</v>
      </c>
      <c r="J796" s="8"/>
      <c r="K796" s="15"/>
      <c r="L796" s="5"/>
      <c r="M796" s="8"/>
      <c r="N796" s="5"/>
      <c r="O796" s="8"/>
      <c r="P796" s="9"/>
      <c r="Q796" s="8"/>
      <c r="R796" s="8"/>
      <c r="S796" s="8"/>
      <c r="T796" s="16">
        <f t="shared" si="30"/>
        <v>365.6930749999999</v>
      </c>
    </row>
    <row r="797" spans="1:20" ht="15" hidden="1" outlineLevel="2">
      <c r="A797" s="5" t="s">
        <v>140</v>
      </c>
      <c r="B797" s="19" t="s">
        <v>145</v>
      </c>
      <c r="C797" s="6">
        <v>403310</v>
      </c>
      <c r="D797" s="5" t="s">
        <v>336</v>
      </c>
      <c r="E797" s="5" t="s">
        <v>107</v>
      </c>
      <c r="F797" s="7" t="s">
        <v>116</v>
      </c>
      <c r="G797" s="8">
        <v>69.8903772</v>
      </c>
      <c r="H797" s="9">
        <v>77</v>
      </c>
      <c r="I797" s="8">
        <f>H797*$H$2</f>
        <v>36.96</v>
      </c>
      <c r="J797" s="8"/>
      <c r="K797" s="15"/>
      <c r="L797" s="5"/>
      <c r="M797" s="8"/>
      <c r="N797" s="5"/>
      <c r="O797" s="8"/>
      <c r="P797" s="9"/>
      <c r="Q797" s="8"/>
      <c r="R797" s="8"/>
      <c r="S797" s="8"/>
      <c r="T797" s="16">
        <f t="shared" si="30"/>
        <v>106.8503772</v>
      </c>
    </row>
    <row r="798" spans="1:20" ht="15" hidden="1" outlineLevel="2">
      <c r="A798" s="5" t="s">
        <v>140</v>
      </c>
      <c r="B798" s="19" t="s">
        <v>145</v>
      </c>
      <c r="C798" s="6">
        <v>403310</v>
      </c>
      <c r="D798" s="5" t="s">
        <v>336</v>
      </c>
      <c r="E798" s="5" t="s">
        <v>107</v>
      </c>
      <c r="F798" s="5" t="s">
        <v>110</v>
      </c>
      <c r="G798" s="52"/>
      <c r="H798" s="53"/>
      <c r="I798" s="52"/>
      <c r="J798" s="52">
        <v>180</v>
      </c>
      <c r="K798" s="15"/>
      <c r="L798" s="5"/>
      <c r="M798" s="52"/>
      <c r="N798" s="5"/>
      <c r="O798" s="52"/>
      <c r="P798" s="53"/>
      <c r="Q798" s="52"/>
      <c r="R798" s="52"/>
      <c r="S798" s="52"/>
      <c r="T798" s="16">
        <f t="shared" si="30"/>
        <v>180</v>
      </c>
    </row>
    <row r="799" spans="1:20" ht="15" hidden="1" outlineLevel="2">
      <c r="A799" s="5" t="s">
        <v>140</v>
      </c>
      <c r="B799" s="19" t="s">
        <v>145</v>
      </c>
      <c r="C799" s="6">
        <v>403310</v>
      </c>
      <c r="D799" s="5" t="s">
        <v>336</v>
      </c>
      <c r="E799" s="5" t="s">
        <v>36</v>
      </c>
      <c r="F799" s="5" t="s">
        <v>36</v>
      </c>
      <c r="G799" s="52"/>
      <c r="H799" s="53"/>
      <c r="I799" s="52"/>
      <c r="J799" s="52"/>
      <c r="K799" s="15"/>
      <c r="L799" s="5"/>
      <c r="M799" s="52"/>
      <c r="N799" s="15">
        <f>O799/$O$2</f>
        <v>0.75</v>
      </c>
      <c r="O799" s="52">
        <v>54</v>
      </c>
      <c r="P799" s="53"/>
      <c r="Q799" s="52"/>
      <c r="R799" s="52"/>
      <c r="S799" s="52"/>
      <c r="T799" s="16">
        <f t="shared" si="30"/>
        <v>54</v>
      </c>
    </row>
    <row r="800" spans="1:20" ht="15" hidden="1" outlineLevel="2">
      <c r="A800" s="5" t="s">
        <v>140</v>
      </c>
      <c r="B800" s="19" t="s">
        <v>145</v>
      </c>
      <c r="C800" s="6">
        <v>403310</v>
      </c>
      <c r="D800" s="5" t="s">
        <v>336</v>
      </c>
      <c r="E800" s="5" t="s">
        <v>107</v>
      </c>
      <c r="F800" s="7" t="s">
        <v>154</v>
      </c>
      <c r="G800" s="8">
        <v>0.30800000000000005</v>
      </c>
      <c r="H800" s="9">
        <v>1</v>
      </c>
      <c r="I800" s="8">
        <f>H800*$H$3</f>
        <v>0.06</v>
      </c>
      <c r="J800" s="8"/>
      <c r="K800" s="15"/>
      <c r="L800" s="5"/>
      <c r="M800" s="8"/>
      <c r="N800" s="5"/>
      <c r="O800" s="8"/>
      <c r="P800" s="9"/>
      <c r="Q800" s="8"/>
      <c r="R800" s="8"/>
      <c r="S800" s="8"/>
      <c r="T800" s="16">
        <f t="shared" si="30"/>
        <v>0.36800000000000005</v>
      </c>
    </row>
    <row r="801" spans="1:20" ht="15" hidden="1" outlineLevel="2">
      <c r="A801" s="12" t="s">
        <v>140</v>
      </c>
      <c r="B801" s="20" t="s">
        <v>145</v>
      </c>
      <c r="C801" s="12">
        <v>403310</v>
      </c>
      <c r="D801" s="12" t="s">
        <v>336</v>
      </c>
      <c r="E801" s="12" t="s">
        <v>111</v>
      </c>
      <c r="F801" s="12" t="s">
        <v>111</v>
      </c>
      <c r="G801" s="54"/>
      <c r="H801" s="55"/>
      <c r="I801" s="54"/>
      <c r="J801" s="54"/>
      <c r="K801" s="14">
        <v>2.2</v>
      </c>
      <c r="L801" s="13">
        <v>0.32</v>
      </c>
      <c r="M801" s="54">
        <f>K801*L801*$M$2</f>
        <v>2207.0400000000004</v>
      </c>
      <c r="N801" s="56"/>
      <c r="O801" s="54"/>
      <c r="P801" s="55"/>
      <c r="Q801" s="54"/>
      <c r="R801" s="54"/>
      <c r="S801" s="54"/>
      <c r="T801" s="16">
        <f t="shared" si="30"/>
        <v>2207.0400000000004</v>
      </c>
    </row>
    <row r="802" spans="1:20" ht="15" hidden="1" outlineLevel="2">
      <c r="A802" s="5" t="s">
        <v>140</v>
      </c>
      <c r="B802" s="19" t="s">
        <v>145</v>
      </c>
      <c r="C802" s="6">
        <v>403320</v>
      </c>
      <c r="D802" s="5" t="s">
        <v>337</v>
      </c>
      <c r="E802" s="5" t="s">
        <v>107</v>
      </c>
      <c r="F802" s="7">
        <v>15</v>
      </c>
      <c r="G802" s="8">
        <v>353.99007200000005</v>
      </c>
      <c r="H802" s="9">
        <v>1000</v>
      </c>
      <c r="I802" s="8">
        <f>H802*$H$1</f>
        <v>100</v>
      </c>
      <c r="J802" s="8"/>
      <c r="K802" s="15"/>
      <c r="L802" s="5"/>
      <c r="M802" s="8"/>
      <c r="N802" s="5"/>
      <c r="O802" s="8"/>
      <c r="P802" s="9"/>
      <c r="Q802" s="8"/>
      <c r="R802" s="8"/>
      <c r="S802" s="8"/>
      <c r="T802" s="16">
        <f t="shared" si="30"/>
        <v>453.99007200000005</v>
      </c>
    </row>
    <row r="803" spans="1:20" ht="15" hidden="1" outlineLevel="2">
      <c r="A803" s="5" t="s">
        <v>140</v>
      </c>
      <c r="B803" s="19" t="s">
        <v>145</v>
      </c>
      <c r="C803" s="6">
        <v>403320</v>
      </c>
      <c r="D803" s="5" t="s">
        <v>337</v>
      </c>
      <c r="E803" s="5" t="s">
        <v>107</v>
      </c>
      <c r="F803" s="7" t="s">
        <v>137</v>
      </c>
      <c r="G803" s="8">
        <v>1.9578550000000001</v>
      </c>
      <c r="H803" s="9">
        <v>1</v>
      </c>
      <c r="I803" s="8">
        <f>H803*$H$3</f>
        <v>0.06</v>
      </c>
      <c r="J803" s="8"/>
      <c r="K803" s="15"/>
      <c r="L803" s="5"/>
      <c r="M803" s="8"/>
      <c r="N803" s="5"/>
      <c r="O803" s="8"/>
      <c r="P803" s="9"/>
      <c r="Q803" s="8"/>
      <c r="R803" s="8"/>
      <c r="S803" s="8"/>
      <c r="T803" s="16">
        <f t="shared" si="30"/>
        <v>2.017855</v>
      </c>
    </row>
    <row r="804" spans="1:20" ht="15" hidden="1" outlineLevel="2">
      <c r="A804" s="5" t="s">
        <v>140</v>
      </c>
      <c r="B804" s="19" t="s">
        <v>145</v>
      </c>
      <c r="C804" s="6">
        <v>403320</v>
      </c>
      <c r="D804" s="5" t="s">
        <v>337</v>
      </c>
      <c r="E804" s="5" t="s">
        <v>107</v>
      </c>
      <c r="F804" s="7" t="s">
        <v>138</v>
      </c>
      <c r="G804" s="8">
        <v>5.137404</v>
      </c>
      <c r="H804" s="9">
        <v>3</v>
      </c>
      <c r="I804" s="8">
        <f>H804*$H$3</f>
        <v>0.18</v>
      </c>
      <c r="J804" s="8"/>
      <c r="K804" s="15"/>
      <c r="L804" s="5"/>
      <c r="M804" s="8"/>
      <c r="N804" s="5"/>
      <c r="O804" s="8"/>
      <c r="P804" s="9"/>
      <c r="Q804" s="8"/>
      <c r="R804" s="8"/>
      <c r="S804" s="8"/>
      <c r="T804" s="16">
        <f t="shared" si="30"/>
        <v>5.317404</v>
      </c>
    </row>
    <row r="805" spans="1:20" ht="15" hidden="1" outlineLevel="2">
      <c r="A805" s="5" t="s">
        <v>140</v>
      </c>
      <c r="B805" s="19" t="s">
        <v>145</v>
      </c>
      <c r="C805" s="6">
        <v>403320</v>
      </c>
      <c r="D805" s="5" t="s">
        <v>337</v>
      </c>
      <c r="E805" s="5" t="s">
        <v>107</v>
      </c>
      <c r="F805" s="7" t="s">
        <v>139</v>
      </c>
      <c r="G805" s="8">
        <v>579.12855</v>
      </c>
      <c r="H805" s="9">
        <v>121</v>
      </c>
      <c r="I805" s="8">
        <f>H805*$H$3</f>
        <v>7.26</v>
      </c>
      <c r="J805" s="8"/>
      <c r="K805" s="15"/>
      <c r="L805" s="5"/>
      <c r="M805" s="8"/>
      <c r="N805" s="5"/>
      <c r="O805" s="8"/>
      <c r="P805" s="9"/>
      <c r="Q805" s="8"/>
      <c r="R805" s="8"/>
      <c r="S805" s="8"/>
      <c r="T805" s="16">
        <f t="shared" si="30"/>
        <v>586.38855</v>
      </c>
    </row>
    <row r="806" spans="1:20" ht="15" hidden="1" outlineLevel="2">
      <c r="A806" s="5" t="s">
        <v>140</v>
      </c>
      <c r="B806" s="19" t="s">
        <v>145</v>
      </c>
      <c r="C806" s="6">
        <v>403320</v>
      </c>
      <c r="D806" s="5" t="s">
        <v>337</v>
      </c>
      <c r="E806" s="5" t="s">
        <v>107</v>
      </c>
      <c r="F806" s="5" t="s">
        <v>110</v>
      </c>
      <c r="G806" s="52"/>
      <c r="H806" s="53"/>
      <c r="I806" s="52"/>
      <c r="J806" s="52">
        <v>180</v>
      </c>
      <c r="K806" s="15"/>
      <c r="L806" s="5"/>
      <c r="M806" s="52"/>
      <c r="N806" s="5"/>
      <c r="O806" s="52"/>
      <c r="P806" s="53"/>
      <c r="Q806" s="52"/>
      <c r="R806" s="52"/>
      <c r="S806" s="52"/>
      <c r="T806" s="16">
        <f t="shared" si="30"/>
        <v>180</v>
      </c>
    </row>
    <row r="807" spans="1:20" ht="15" hidden="1" outlineLevel="2">
      <c r="A807" s="5" t="s">
        <v>140</v>
      </c>
      <c r="B807" s="19" t="s">
        <v>145</v>
      </c>
      <c r="C807" s="6">
        <v>403320</v>
      </c>
      <c r="D807" s="5" t="s">
        <v>337</v>
      </c>
      <c r="E807" s="5" t="s">
        <v>36</v>
      </c>
      <c r="F807" s="5" t="s">
        <v>36</v>
      </c>
      <c r="G807" s="52"/>
      <c r="H807" s="53"/>
      <c r="I807" s="52"/>
      <c r="J807" s="52"/>
      <c r="K807" s="15"/>
      <c r="L807" s="5"/>
      <c r="M807" s="52"/>
      <c r="N807" s="15">
        <f>O807/$O$2</f>
        <v>0.25</v>
      </c>
      <c r="O807" s="52">
        <v>18</v>
      </c>
      <c r="P807" s="53"/>
      <c r="Q807" s="52"/>
      <c r="R807" s="52"/>
      <c r="S807" s="52"/>
      <c r="T807" s="16">
        <f t="shared" si="30"/>
        <v>18</v>
      </c>
    </row>
    <row r="808" spans="1:20" ht="15" hidden="1" outlineLevel="2">
      <c r="A808" s="5" t="s">
        <v>140</v>
      </c>
      <c r="B808" s="19" t="s">
        <v>145</v>
      </c>
      <c r="C808" s="6">
        <v>403320</v>
      </c>
      <c r="D808" s="5" t="s">
        <v>337</v>
      </c>
      <c r="E808" s="5" t="s">
        <v>107</v>
      </c>
      <c r="F808" s="7" t="s">
        <v>143</v>
      </c>
      <c r="G808" s="8">
        <v>0.98</v>
      </c>
      <c r="H808" s="9">
        <v>1</v>
      </c>
      <c r="I808" s="8">
        <f>H808*$H$3</f>
        <v>0.06</v>
      </c>
      <c r="J808" s="8"/>
      <c r="K808" s="15"/>
      <c r="L808" s="5"/>
      <c r="M808" s="8"/>
      <c r="N808" s="5"/>
      <c r="O808" s="8"/>
      <c r="P808" s="9"/>
      <c r="Q808" s="8"/>
      <c r="R808" s="8"/>
      <c r="S808" s="8"/>
      <c r="T808" s="16">
        <f t="shared" si="30"/>
        <v>1.04</v>
      </c>
    </row>
    <row r="809" spans="1:20" ht="15" hidden="1" outlineLevel="2">
      <c r="A809" s="12" t="s">
        <v>140</v>
      </c>
      <c r="B809" s="20" t="s">
        <v>145</v>
      </c>
      <c r="C809" s="12">
        <v>403320</v>
      </c>
      <c r="D809" s="12" t="s">
        <v>337</v>
      </c>
      <c r="E809" s="12" t="s">
        <v>111</v>
      </c>
      <c r="F809" s="12" t="s">
        <v>111</v>
      </c>
      <c r="G809" s="54"/>
      <c r="H809" s="55"/>
      <c r="I809" s="54"/>
      <c r="J809" s="54"/>
      <c r="K809" s="14">
        <v>1</v>
      </c>
      <c r="L809" s="13">
        <v>1</v>
      </c>
      <c r="M809" s="54">
        <f>K809*L809*$M$2</f>
        <v>3135</v>
      </c>
      <c r="N809" s="56"/>
      <c r="O809" s="54"/>
      <c r="P809" s="55"/>
      <c r="Q809" s="54"/>
      <c r="R809" s="54"/>
      <c r="S809" s="54"/>
      <c r="T809" s="16">
        <f t="shared" si="30"/>
        <v>3135</v>
      </c>
    </row>
    <row r="810" spans="1:20" ht="15" hidden="1" outlineLevel="2">
      <c r="A810" s="5" t="s">
        <v>140</v>
      </c>
      <c r="B810" s="19" t="s">
        <v>145</v>
      </c>
      <c r="C810" s="6">
        <v>403350</v>
      </c>
      <c r="D810" s="5" t="s">
        <v>284</v>
      </c>
      <c r="E810" s="5" t="s">
        <v>107</v>
      </c>
      <c r="F810" s="7">
        <v>15</v>
      </c>
      <c r="G810" s="8">
        <v>2382.160275</v>
      </c>
      <c r="H810" s="9">
        <v>6712</v>
      </c>
      <c r="I810" s="8">
        <f>H810*$H$1</f>
        <v>671.2</v>
      </c>
      <c r="J810" s="8"/>
      <c r="K810" s="15"/>
      <c r="L810" s="5"/>
      <c r="M810" s="8"/>
      <c r="N810" s="5"/>
      <c r="O810" s="8"/>
      <c r="P810" s="9"/>
      <c r="Q810" s="8"/>
      <c r="R810" s="8"/>
      <c r="S810" s="8"/>
      <c r="T810" s="16">
        <f t="shared" si="30"/>
        <v>3053.360275</v>
      </c>
    </row>
    <row r="811" spans="1:20" ht="15" hidden="1" outlineLevel="2">
      <c r="A811" s="5" t="s">
        <v>140</v>
      </c>
      <c r="B811" s="19" t="s">
        <v>145</v>
      </c>
      <c r="C811" s="6">
        <v>403350</v>
      </c>
      <c r="D811" s="5" t="s">
        <v>284</v>
      </c>
      <c r="E811" s="5" t="s">
        <v>107</v>
      </c>
      <c r="F811" s="7" t="s">
        <v>137</v>
      </c>
      <c r="G811" s="8">
        <v>35.344435</v>
      </c>
      <c r="H811" s="9">
        <v>13</v>
      </c>
      <c r="I811" s="8">
        <f>H811*$H$3</f>
        <v>0.78</v>
      </c>
      <c r="J811" s="8"/>
      <c r="K811" s="15"/>
      <c r="L811" s="5"/>
      <c r="M811" s="8"/>
      <c r="N811" s="5"/>
      <c r="O811" s="8"/>
      <c r="P811" s="9"/>
      <c r="Q811" s="8"/>
      <c r="R811" s="8"/>
      <c r="S811" s="8"/>
      <c r="T811" s="16">
        <f t="shared" si="30"/>
        <v>36.124435</v>
      </c>
    </row>
    <row r="812" spans="1:20" ht="15" hidden="1" outlineLevel="2">
      <c r="A812" s="5" t="s">
        <v>140</v>
      </c>
      <c r="B812" s="19" t="s">
        <v>145</v>
      </c>
      <c r="C812" s="6">
        <v>403350</v>
      </c>
      <c r="D812" s="5" t="s">
        <v>284</v>
      </c>
      <c r="E812" s="5" t="s">
        <v>107</v>
      </c>
      <c r="F812" s="7" t="s">
        <v>138</v>
      </c>
      <c r="G812" s="8">
        <v>583.8052865999999</v>
      </c>
      <c r="H812" s="9">
        <v>480</v>
      </c>
      <c r="I812" s="8">
        <f>H812*$H$3</f>
        <v>28.799999999999997</v>
      </c>
      <c r="J812" s="8"/>
      <c r="K812" s="15"/>
      <c r="L812" s="5"/>
      <c r="M812" s="8"/>
      <c r="N812" s="5"/>
      <c r="O812" s="8"/>
      <c r="P812" s="9"/>
      <c r="Q812" s="8"/>
      <c r="R812" s="8"/>
      <c r="S812" s="8"/>
      <c r="T812" s="16">
        <f t="shared" si="30"/>
        <v>612.6052865999999</v>
      </c>
    </row>
    <row r="813" spans="1:20" ht="15" hidden="1" outlineLevel="2">
      <c r="A813" s="5" t="s">
        <v>140</v>
      </c>
      <c r="B813" s="19" t="s">
        <v>145</v>
      </c>
      <c r="C813" s="6">
        <v>403350</v>
      </c>
      <c r="D813" s="5" t="s">
        <v>284</v>
      </c>
      <c r="E813" s="5" t="s">
        <v>107</v>
      </c>
      <c r="F813" s="7" t="s">
        <v>139</v>
      </c>
      <c r="G813" s="8">
        <v>454.3343</v>
      </c>
      <c r="H813" s="9">
        <v>749</v>
      </c>
      <c r="I813" s="8">
        <f>H813*$H$3</f>
        <v>44.94</v>
      </c>
      <c r="J813" s="8"/>
      <c r="K813" s="15"/>
      <c r="L813" s="5"/>
      <c r="M813" s="8"/>
      <c r="N813" s="5"/>
      <c r="O813" s="8"/>
      <c r="P813" s="9"/>
      <c r="Q813" s="8"/>
      <c r="R813" s="8"/>
      <c r="S813" s="8"/>
      <c r="T813" s="16">
        <f t="shared" si="30"/>
        <v>499.2743</v>
      </c>
    </row>
    <row r="814" spans="1:20" ht="15" hidden="1" outlineLevel="2">
      <c r="A814" s="5" t="s">
        <v>140</v>
      </c>
      <c r="B814" s="19" t="s">
        <v>145</v>
      </c>
      <c r="C814" s="6">
        <v>403350</v>
      </c>
      <c r="D814" s="5" t="s">
        <v>284</v>
      </c>
      <c r="E814" s="5" t="s">
        <v>107</v>
      </c>
      <c r="F814" s="7" t="s">
        <v>116</v>
      </c>
      <c r="G814" s="8">
        <v>872.3079694000005</v>
      </c>
      <c r="H814" s="9">
        <v>1180</v>
      </c>
      <c r="I814" s="8">
        <f>H814*$H$2</f>
        <v>566.4</v>
      </c>
      <c r="J814" s="8"/>
      <c r="K814" s="15"/>
      <c r="L814" s="5"/>
      <c r="M814" s="8"/>
      <c r="N814" s="5"/>
      <c r="O814" s="8"/>
      <c r="P814" s="9"/>
      <c r="Q814" s="8"/>
      <c r="R814" s="8"/>
      <c r="S814" s="8"/>
      <c r="T814" s="16">
        <f t="shared" si="30"/>
        <v>1438.7079694000004</v>
      </c>
    </row>
    <row r="815" spans="1:20" ht="15" hidden="1" outlineLevel="2">
      <c r="A815" s="5" t="s">
        <v>140</v>
      </c>
      <c r="B815" s="19" t="s">
        <v>145</v>
      </c>
      <c r="C815" s="6">
        <v>403350</v>
      </c>
      <c r="D815" s="5" t="s">
        <v>284</v>
      </c>
      <c r="E815" s="5" t="s">
        <v>107</v>
      </c>
      <c r="F815" s="5" t="s">
        <v>110</v>
      </c>
      <c r="G815" s="52"/>
      <c r="H815" s="53"/>
      <c r="I815" s="52"/>
      <c r="J815" s="52">
        <v>180</v>
      </c>
      <c r="K815" s="15"/>
      <c r="L815" s="5"/>
      <c r="M815" s="52"/>
      <c r="N815" s="5"/>
      <c r="O815" s="52"/>
      <c r="P815" s="53"/>
      <c r="Q815" s="52"/>
      <c r="R815" s="52"/>
      <c r="S815" s="52"/>
      <c r="T815" s="16">
        <f t="shared" si="30"/>
        <v>180</v>
      </c>
    </row>
    <row r="816" spans="1:20" ht="15" hidden="1" outlineLevel="2">
      <c r="A816" s="5" t="s">
        <v>140</v>
      </c>
      <c r="B816" s="19" t="s">
        <v>145</v>
      </c>
      <c r="C816" s="6">
        <v>403350</v>
      </c>
      <c r="D816" s="5" t="s">
        <v>284</v>
      </c>
      <c r="E816" s="5" t="s">
        <v>107</v>
      </c>
      <c r="F816" s="7" t="s">
        <v>143</v>
      </c>
      <c r="G816" s="8">
        <v>0.75</v>
      </c>
      <c r="H816" s="9">
        <v>1</v>
      </c>
      <c r="I816" s="8">
        <f>H816*$H$3</f>
        <v>0.06</v>
      </c>
      <c r="J816" s="8"/>
      <c r="K816" s="15"/>
      <c r="L816" s="5"/>
      <c r="M816" s="8"/>
      <c r="N816" s="5"/>
      <c r="O816" s="8"/>
      <c r="P816" s="9"/>
      <c r="Q816" s="8"/>
      <c r="R816" s="8"/>
      <c r="S816" s="8"/>
      <c r="T816" s="16">
        <f t="shared" si="30"/>
        <v>0.81</v>
      </c>
    </row>
    <row r="817" spans="1:20" ht="15" hidden="1" outlineLevel="2">
      <c r="A817" s="5" t="s">
        <v>140</v>
      </c>
      <c r="B817" s="19" t="s">
        <v>145</v>
      </c>
      <c r="C817" s="6">
        <v>403350</v>
      </c>
      <c r="D817" s="5" t="s">
        <v>284</v>
      </c>
      <c r="E817" s="5" t="s">
        <v>107</v>
      </c>
      <c r="F817" s="7" t="s">
        <v>157</v>
      </c>
      <c r="G817" s="8">
        <v>16.44</v>
      </c>
      <c r="H817" s="9">
        <v>20</v>
      </c>
      <c r="I817" s="8">
        <v>1.2</v>
      </c>
      <c r="J817" s="8"/>
      <c r="K817" s="15"/>
      <c r="L817" s="5"/>
      <c r="M817" s="8"/>
      <c r="N817" s="5"/>
      <c r="O817" s="8"/>
      <c r="P817" s="9"/>
      <c r="Q817" s="8"/>
      <c r="R817" s="8"/>
      <c r="S817" s="8"/>
      <c r="T817" s="16">
        <f t="shared" si="30"/>
        <v>17.64</v>
      </c>
    </row>
    <row r="818" spans="1:20" ht="15" hidden="1" outlineLevel="2">
      <c r="A818" s="12" t="s">
        <v>140</v>
      </c>
      <c r="B818" s="20" t="s">
        <v>145</v>
      </c>
      <c r="C818" s="12">
        <v>403350</v>
      </c>
      <c r="D818" s="12" t="s">
        <v>284</v>
      </c>
      <c r="E818" s="12" t="s">
        <v>111</v>
      </c>
      <c r="F818" s="12" t="s">
        <v>111</v>
      </c>
      <c r="G818" s="54"/>
      <c r="H818" s="55"/>
      <c r="I818" s="54"/>
      <c r="J818" s="54"/>
      <c r="K818" s="14">
        <v>2.2</v>
      </c>
      <c r="L818" s="13">
        <v>0.13</v>
      </c>
      <c r="M818" s="54">
        <f>K818*L818*$M$2</f>
        <v>896.6100000000001</v>
      </c>
      <c r="N818" s="56"/>
      <c r="O818" s="54"/>
      <c r="P818" s="55"/>
      <c r="Q818" s="54"/>
      <c r="R818" s="54"/>
      <c r="S818" s="54"/>
      <c r="T818" s="16">
        <f t="shared" si="30"/>
        <v>896.6100000000001</v>
      </c>
    </row>
    <row r="819" spans="1:20" ht="15" hidden="1" outlineLevel="2">
      <c r="A819" s="5" t="s">
        <v>140</v>
      </c>
      <c r="B819" s="19" t="s">
        <v>145</v>
      </c>
      <c r="C819" s="6">
        <v>403350</v>
      </c>
      <c r="D819" s="5" t="s">
        <v>284</v>
      </c>
      <c r="E819" s="5" t="s">
        <v>133</v>
      </c>
      <c r="F819" s="5" t="s">
        <v>133</v>
      </c>
      <c r="G819" s="52"/>
      <c r="H819" s="53"/>
      <c r="I819" s="52"/>
      <c r="J819" s="52"/>
      <c r="K819" s="15"/>
      <c r="L819" s="5"/>
      <c r="M819" s="52"/>
      <c r="N819" s="5"/>
      <c r="O819" s="52"/>
      <c r="P819" s="53"/>
      <c r="Q819" s="52"/>
      <c r="R819" s="52"/>
      <c r="S819" s="52">
        <v>98.11</v>
      </c>
      <c r="T819" s="16">
        <f t="shared" si="30"/>
        <v>98.11</v>
      </c>
    </row>
    <row r="820" spans="1:20" ht="15" hidden="1" outlineLevel="2">
      <c r="A820" s="5" t="s">
        <v>140</v>
      </c>
      <c r="B820" s="19" t="s">
        <v>145</v>
      </c>
      <c r="C820" s="6">
        <v>403360</v>
      </c>
      <c r="D820" s="5" t="s">
        <v>289</v>
      </c>
      <c r="E820" s="5" t="s">
        <v>107</v>
      </c>
      <c r="F820" s="7">
        <v>15</v>
      </c>
      <c r="G820" s="8">
        <v>1.7242450000000002</v>
      </c>
      <c r="H820" s="9">
        <v>5</v>
      </c>
      <c r="I820" s="8">
        <f>H820*$H$1</f>
        <v>0.5</v>
      </c>
      <c r="J820" s="8"/>
      <c r="K820" s="15"/>
      <c r="L820" s="5"/>
      <c r="M820" s="8"/>
      <c r="N820" s="5"/>
      <c r="O820" s="8"/>
      <c r="P820" s="9"/>
      <c r="Q820" s="8"/>
      <c r="R820" s="8"/>
      <c r="S820" s="8"/>
      <c r="T820" s="16">
        <f t="shared" si="30"/>
        <v>2.2242450000000002</v>
      </c>
    </row>
    <row r="821" spans="1:20" ht="15" hidden="1" outlineLevel="2">
      <c r="A821" s="5" t="s">
        <v>140</v>
      </c>
      <c r="B821" s="19" t="s">
        <v>145</v>
      </c>
      <c r="C821" s="6">
        <v>403360</v>
      </c>
      <c r="D821" s="5" t="s">
        <v>289</v>
      </c>
      <c r="E821" s="5" t="s">
        <v>107</v>
      </c>
      <c r="F821" s="5" t="s">
        <v>110</v>
      </c>
      <c r="G821" s="52"/>
      <c r="H821" s="53"/>
      <c r="I821" s="52"/>
      <c r="J821" s="52">
        <v>15</v>
      </c>
      <c r="K821" s="15"/>
      <c r="L821" s="5"/>
      <c r="M821" s="52"/>
      <c r="N821" s="5"/>
      <c r="O821" s="52"/>
      <c r="P821" s="53"/>
      <c r="Q821" s="52"/>
      <c r="R821" s="52"/>
      <c r="S821" s="52"/>
      <c r="T821" s="16">
        <f t="shared" si="30"/>
        <v>15</v>
      </c>
    </row>
    <row r="822" spans="1:20" ht="15" hidden="1" outlineLevel="2">
      <c r="A822" s="5" t="s">
        <v>140</v>
      </c>
      <c r="B822" s="19" t="s">
        <v>145</v>
      </c>
      <c r="C822" s="6">
        <v>403600</v>
      </c>
      <c r="D822" s="5" t="s">
        <v>283</v>
      </c>
      <c r="E822" s="5" t="s">
        <v>107</v>
      </c>
      <c r="F822" s="7">
        <v>15</v>
      </c>
      <c r="G822" s="8">
        <v>452.6735029999994</v>
      </c>
      <c r="H822" s="9">
        <v>1296</v>
      </c>
      <c r="I822" s="8">
        <f>H822*$H$1</f>
        <v>129.6</v>
      </c>
      <c r="J822" s="8"/>
      <c r="K822" s="15"/>
      <c r="L822" s="5"/>
      <c r="M822" s="8"/>
      <c r="N822" s="5"/>
      <c r="O822" s="8"/>
      <c r="P822" s="9"/>
      <c r="Q822" s="8"/>
      <c r="R822" s="8"/>
      <c r="S822" s="8"/>
      <c r="T822" s="16">
        <f t="shared" si="30"/>
        <v>582.2735029999994</v>
      </c>
    </row>
    <row r="823" spans="1:20" ht="15" hidden="1" outlineLevel="2">
      <c r="A823" s="5" t="s">
        <v>140</v>
      </c>
      <c r="B823" s="19" t="s">
        <v>145</v>
      </c>
      <c r="C823" s="6">
        <v>403600</v>
      </c>
      <c r="D823" s="5" t="s">
        <v>283</v>
      </c>
      <c r="E823" s="5" t="s">
        <v>107</v>
      </c>
      <c r="F823" s="7" t="s">
        <v>137</v>
      </c>
      <c r="G823" s="8">
        <v>16.847857500000003</v>
      </c>
      <c r="H823" s="9">
        <v>7</v>
      </c>
      <c r="I823" s="8">
        <f>H823*$H$3</f>
        <v>0.42</v>
      </c>
      <c r="J823" s="8"/>
      <c r="K823" s="15"/>
      <c r="L823" s="5"/>
      <c r="M823" s="8"/>
      <c r="N823" s="5"/>
      <c r="O823" s="8"/>
      <c r="P823" s="9"/>
      <c r="Q823" s="8"/>
      <c r="R823" s="8"/>
      <c r="S823" s="8"/>
      <c r="T823" s="16">
        <f t="shared" si="30"/>
        <v>17.267857500000005</v>
      </c>
    </row>
    <row r="824" spans="1:20" ht="15" hidden="1" outlineLevel="2">
      <c r="A824" s="5" t="s">
        <v>140</v>
      </c>
      <c r="B824" s="19" t="s">
        <v>145</v>
      </c>
      <c r="C824" s="6">
        <v>403600</v>
      </c>
      <c r="D824" s="5" t="s">
        <v>283</v>
      </c>
      <c r="E824" s="5" t="s">
        <v>107</v>
      </c>
      <c r="F824" s="7" t="s">
        <v>138</v>
      </c>
      <c r="G824" s="8">
        <v>22.895832000000002</v>
      </c>
      <c r="H824" s="9">
        <v>15</v>
      </c>
      <c r="I824" s="8">
        <f>H824*$H$3</f>
        <v>0.8999999999999999</v>
      </c>
      <c r="J824" s="8"/>
      <c r="K824" s="15"/>
      <c r="L824" s="5"/>
      <c r="M824" s="8"/>
      <c r="N824" s="5"/>
      <c r="O824" s="8"/>
      <c r="P824" s="9"/>
      <c r="Q824" s="8"/>
      <c r="R824" s="8"/>
      <c r="S824" s="8"/>
      <c r="T824" s="16">
        <f t="shared" si="30"/>
        <v>23.795832</v>
      </c>
    </row>
    <row r="825" spans="1:20" ht="15" hidden="1" outlineLevel="2">
      <c r="A825" s="5" t="s">
        <v>140</v>
      </c>
      <c r="B825" s="19" t="s">
        <v>145</v>
      </c>
      <c r="C825" s="6">
        <v>403600</v>
      </c>
      <c r="D825" s="5" t="s">
        <v>283</v>
      </c>
      <c r="E825" s="5" t="s">
        <v>107</v>
      </c>
      <c r="F825" s="7" t="s">
        <v>139</v>
      </c>
      <c r="G825" s="8">
        <v>43.7059</v>
      </c>
      <c r="H825" s="9">
        <v>81</v>
      </c>
      <c r="I825" s="8">
        <f>H825*$H$3</f>
        <v>4.859999999999999</v>
      </c>
      <c r="J825" s="8"/>
      <c r="K825" s="15"/>
      <c r="L825" s="5"/>
      <c r="M825" s="8"/>
      <c r="N825" s="5"/>
      <c r="O825" s="8"/>
      <c r="P825" s="9"/>
      <c r="Q825" s="8"/>
      <c r="R825" s="8"/>
      <c r="S825" s="8"/>
      <c r="T825" s="16">
        <f t="shared" si="30"/>
        <v>48.5659</v>
      </c>
    </row>
    <row r="826" spans="1:20" ht="15" hidden="1" outlineLevel="2">
      <c r="A826" s="5" t="s">
        <v>140</v>
      </c>
      <c r="B826" s="19" t="s">
        <v>145</v>
      </c>
      <c r="C826" s="6">
        <v>403600</v>
      </c>
      <c r="D826" s="5" t="s">
        <v>283</v>
      </c>
      <c r="E826" s="5" t="s">
        <v>107</v>
      </c>
      <c r="F826" s="7" t="s">
        <v>116</v>
      </c>
      <c r="G826" s="8">
        <v>3.6727698</v>
      </c>
      <c r="H826" s="9">
        <v>5</v>
      </c>
      <c r="I826" s="8">
        <f>H826*$H$2</f>
        <v>2.4</v>
      </c>
      <c r="J826" s="8"/>
      <c r="K826" s="15"/>
      <c r="L826" s="5"/>
      <c r="M826" s="8"/>
      <c r="N826" s="5"/>
      <c r="O826" s="8"/>
      <c r="P826" s="9"/>
      <c r="Q826" s="8"/>
      <c r="R826" s="8"/>
      <c r="S826" s="8"/>
      <c r="T826" s="16">
        <f t="shared" si="30"/>
        <v>6.0727698</v>
      </c>
    </row>
    <row r="827" spans="1:20" ht="15" hidden="1" outlineLevel="2">
      <c r="A827" s="5" t="s">
        <v>140</v>
      </c>
      <c r="B827" s="19" t="s">
        <v>145</v>
      </c>
      <c r="C827" s="6">
        <v>403600</v>
      </c>
      <c r="D827" s="5" t="s">
        <v>283</v>
      </c>
      <c r="E827" s="5" t="s">
        <v>107</v>
      </c>
      <c r="F827" s="5" t="s">
        <v>110</v>
      </c>
      <c r="G827" s="52"/>
      <c r="H827" s="53"/>
      <c r="I827" s="52"/>
      <c r="J827" s="52">
        <v>180</v>
      </c>
      <c r="K827" s="15"/>
      <c r="L827" s="5"/>
      <c r="M827" s="52"/>
      <c r="N827" s="5"/>
      <c r="O827" s="52"/>
      <c r="P827" s="53"/>
      <c r="Q827" s="52"/>
      <c r="R827" s="52"/>
      <c r="S827" s="52"/>
      <c r="T827" s="16">
        <f t="shared" si="30"/>
        <v>180</v>
      </c>
    </row>
    <row r="828" spans="1:20" ht="15" hidden="1" outlineLevel="2">
      <c r="A828" s="5" t="s">
        <v>140</v>
      </c>
      <c r="B828" s="19" t="s">
        <v>145</v>
      </c>
      <c r="C828" s="6">
        <v>403600</v>
      </c>
      <c r="D828" s="5" t="s">
        <v>283</v>
      </c>
      <c r="E828" s="5" t="s">
        <v>36</v>
      </c>
      <c r="F828" s="5" t="s">
        <v>36</v>
      </c>
      <c r="G828" s="52"/>
      <c r="H828" s="53"/>
      <c r="I828" s="52"/>
      <c r="J828" s="52"/>
      <c r="K828" s="15"/>
      <c r="L828" s="5"/>
      <c r="M828" s="52"/>
      <c r="N828" s="15">
        <f>O828/$O$2</f>
        <v>0.25</v>
      </c>
      <c r="O828" s="52">
        <v>18</v>
      </c>
      <c r="P828" s="53"/>
      <c r="Q828" s="52"/>
      <c r="R828" s="52"/>
      <c r="S828" s="52"/>
      <c r="T828" s="16">
        <f t="shared" si="30"/>
        <v>18</v>
      </c>
    </row>
    <row r="829" spans="1:20" ht="15" hidden="1" outlineLevel="2">
      <c r="A829" s="5" t="s">
        <v>140</v>
      </c>
      <c r="B829" s="19" t="s">
        <v>145</v>
      </c>
      <c r="C829" s="6">
        <v>403600</v>
      </c>
      <c r="D829" s="5" t="s">
        <v>283</v>
      </c>
      <c r="E829" s="5" t="s">
        <v>107</v>
      </c>
      <c r="F829" s="7" t="s">
        <v>154</v>
      </c>
      <c r="G829" s="8">
        <v>0.30800000000000005</v>
      </c>
      <c r="H829" s="9">
        <v>1</v>
      </c>
      <c r="I829" s="8">
        <f>H829*$H$3</f>
        <v>0.06</v>
      </c>
      <c r="J829" s="8"/>
      <c r="K829" s="15"/>
      <c r="L829" s="5"/>
      <c r="M829" s="8"/>
      <c r="N829" s="5"/>
      <c r="O829" s="8"/>
      <c r="P829" s="9"/>
      <c r="Q829" s="8"/>
      <c r="R829" s="8"/>
      <c r="S829" s="8"/>
      <c r="T829" s="16">
        <f t="shared" si="30"/>
        <v>0.36800000000000005</v>
      </c>
    </row>
    <row r="830" spans="1:20" ht="15" hidden="1" outlineLevel="2">
      <c r="A830" s="5" t="s">
        <v>140</v>
      </c>
      <c r="B830" s="19" t="s">
        <v>145</v>
      </c>
      <c r="C830" s="6">
        <v>403600</v>
      </c>
      <c r="D830" s="5" t="s">
        <v>283</v>
      </c>
      <c r="E830" s="5" t="s">
        <v>107</v>
      </c>
      <c r="F830" s="7" t="s">
        <v>858</v>
      </c>
      <c r="G830" s="8">
        <v>645.74</v>
      </c>
      <c r="H830" s="9"/>
      <c r="I830" s="8"/>
      <c r="J830" s="8"/>
      <c r="K830" s="15"/>
      <c r="L830" s="5"/>
      <c r="M830" s="8"/>
      <c r="N830" s="5"/>
      <c r="O830" s="8"/>
      <c r="P830" s="9"/>
      <c r="Q830" s="8"/>
      <c r="R830" s="8"/>
      <c r="S830" s="8"/>
      <c r="T830" s="16">
        <f t="shared" si="30"/>
        <v>645.74</v>
      </c>
    </row>
    <row r="831" spans="1:20" ht="15" hidden="1" outlineLevel="2">
      <c r="A831" s="12" t="s">
        <v>140</v>
      </c>
      <c r="B831" s="20" t="s">
        <v>145</v>
      </c>
      <c r="C831" s="12">
        <v>403600</v>
      </c>
      <c r="D831" s="12" t="s">
        <v>283</v>
      </c>
      <c r="E831" s="12" t="s">
        <v>111</v>
      </c>
      <c r="F831" s="12" t="s">
        <v>111</v>
      </c>
      <c r="G831" s="54"/>
      <c r="H831" s="55"/>
      <c r="I831" s="54"/>
      <c r="J831" s="54"/>
      <c r="K831" s="14">
        <v>1</v>
      </c>
      <c r="L831" s="13">
        <v>0.5</v>
      </c>
      <c r="M831" s="54">
        <f>K831*L831*$M$2</f>
        <v>1567.5</v>
      </c>
      <c r="N831" s="56"/>
      <c r="O831" s="54"/>
      <c r="P831" s="55"/>
      <c r="Q831" s="54"/>
      <c r="R831" s="54"/>
      <c r="S831" s="54"/>
      <c r="T831" s="16">
        <f t="shared" si="30"/>
        <v>1567.5</v>
      </c>
    </row>
    <row r="832" spans="1:20" ht="15" hidden="1" outlineLevel="2">
      <c r="A832" s="5" t="s">
        <v>140</v>
      </c>
      <c r="B832" s="19" t="s">
        <v>145</v>
      </c>
      <c r="C832" s="6">
        <v>403600</v>
      </c>
      <c r="D832" s="5" t="s">
        <v>283</v>
      </c>
      <c r="E832" s="5" t="s">
        <v>133</v>
      </c>
      <c r="F832" s="5" t="s">
        <v>133</v>
      </c>
      <c r="G832" s="52"/>
      <c r="H832" s="53"/>
      <c r="I832" s="52"/>
      <c r="J832" s="52"/>
      <c r="K832" s="15"/>
      <c r="L832" s="5"/>
      <c r="M832" s="52"/>
      <c r="N832" s="5"/>
      <c r="O832" s="52"/>
      <c r="P832" s="53"/>
      <c r="Q832" s="52"/>
      <c r="R832" s="52"/>
      <c r="S832" s="52">
        <v>7.89</v>
      </c>
      <c r="T832" s="16">
        <f t="shared" si="30"/>
        <v>7.89</v>
      </c>
    </row>
    <row r="833" spans="1:20" ht="15" hidden="1" outlineLevel="2">
      <c r="A833" s="5" t="s">
        <v>140</v>
      </c>
      <c r="B833" s="19" t="s">
        <v>145</v>
      </c>
      <c r="C833" s="6">
        <v>403600</v>
      </c>
      <c r="D833" s="5" t="s">
        <v>283</v>
      </c>
      <c r="E833" s="5" t="s">
        <v>44</v>
      </c>
      <c r="F833" s="5" t="s">
        <v>44</v>
      </c>
      <c r="G833" s="52"/>
      <c r="H833" s="53"/>
      <c r="I833" s="52"/>
      <c r="J833" s="52"/>
      <c r="K833" s="15"/>
      <c r="L833" s="5"/>
      <c r="M833" s="52"/>
      <c r="N833" s="5"/>
      <c r="O833" s="52"/>
      <c r="P833" s="53">
        <f>R833/$R$2</f>
        <v>3099</v>
      </c>
      <c r="Q833" s="52">
        <v>1511</v>
      </c>
      <c r="R833" s="52">
        <v>30.99</v>
      </c>
      <c r="S833" s="52"/>
      <c r="T833" s="16">
        <f t="shared" si="30"/>
        <v>1541.99</v>
      </c>
    </row>
    <row r="834" spans="1:20" ht="15" hidden="1" outlineLevel="2">
      <c r="A834" s="5" t="s">
        <v>140</v>
      </c>
      <c r="B834" s="19" t="s">
        <v>145</v>
      </c>
      <c r="C834" s="6">
        <v>403600</v>
      </c>
      <c r="D834" s="5" t="s">
        <v>284</v>
      </c>
      <c r="E834" s="5" t="s">
        <v>133</v>
      </c>
      <c r="F834" s="5" t="s">
        <v>133</v>
      </c>
      <c r="G834" s="52"/>
      <c r="H834" s="53"/>
      <c r="I834" s="52"/>
      <c r="J834" s="52"/>
      <c r="K834" s="15"/>
      <c r="L834" s="5"/>
      <c r="M834" s="52"/>
      <c r="N834" s="5"/>
      <c r="O834" s="52"/>
      <c r="P834" s="53"/>
      <c r="Q834" s="52"/>
      <c r="R834" s="52"/>
      <c r="S834" s="52">
        <v>42.44</v>
      </c>
      <c r="T834" s="16">
        <f t="shared" si="30"/>
        <v>42.44</v>
      </c>
    </row>
    <row r="835" spans="1:20" ht="15" hidden="1" outlineLevel="2">
      <c r="A835" s="5" t="s">
        <v>140</v>
      </c>
      <c r="B835" s="19" t="s">
        <v>145</v>
      </c>
      <c r="C835" s="6">
        <v>403615</v>
      </c>
      <c r="D835" s="5" t="s">
        <v>369</v>
      </c>
      <c r="E835" s="5" t="s">
        <v>107</v>
      </c>
      <c r="F835" s="7">
        <v>15</v>
      </c>
      <c r="G835" s="8">
        <v>244.400148</v>
      </c>
      <c r="H835" s="9">
        <v>707</v>
      </c>
      <c r="I835" s="8">
        <f>H835*$H$1</f>
        <v>70.7</v>
      </c>
      <c r="J835" s="8"/>
      <c r="K835" s="15"/>
      <c r="L835" s="5"/>
      <c r="M835" s="8"/>
      <c r="N835" s="5"/>
      <c r="O835" s="8"/>
      <c r="P835" s="9"/>
      <c r="Q835" s="8"/>
      <c r="R835" s="8"/>
      <c r="S835" s="8"/>
      <c r="T835" s="16">
        <f t="shared" si="30"/>
        <v>315.100148</v>
      </c>
    </row>
    <row r="836" spans="1:20" ht="15" hidden="1" outlineLevel="2">
      <c r="A836" s="5" t="s">
        <v>140</v>
      </c>
      <c r="B836" s="19" t="s">
        <v>145</v>
      </c>
      <c r="C836" s="6">
        <v>403615</v>
      </c>
      <c r="D836" s="5" t="s">
        <v>369</v>
      </c>
      <c r="E836" s="5" t="s">
        <v>107</v>
      </c>
      <c r="F836" s="7" t="s">
        <v>137</v>
      </c>
      <c r="G836" s="8">
        <v>1.6075020000000002</v>
      </c>
      <c r="H836" s="9">
        <v>1</v>
      </c>
      <c r="I836" s="8">
        <f>H836*$H$3</f>
        <v>0.06</v>
      </c>
      <c r="J836" s="8"/>
      <c r="K836" s="15"/>
      <c r="L836" s="5"/>
      <c r="M836" s="8"/>
      <c r="N836" s="5"/>
      <c r="O836" s="8"/>
      <c r="P836" s="9"/>
      <c r="Q836" s="8"/>
      <c r="R836" s="8"/>
      <c r="S836" s="8"/>
      <c r="T836" s="16">
        <f t="shared" si="30"/>
        <v>1.6675020000000003</v>
      </c>
    </row>
    <row r="837" spans="1:20" ht="15" hidden="1" outlineLevel="2">
      <c r="A837" s="5" t="s">
        <v>140</v>
      </c>
      <c r="B837" s="19" t="s">
        <v>145</v>
      </c>
      <c r="C837" s="6">
        <v>403615</v>
      </c>
      <c r="D837" s="5" t="s">
        <v>369</v>
      </c>
      <c r="E837" s="5" t="s">
        <v>107</v>
      </c>
      <c r="F837" s="7" t="s">
        <v>138</v>
      </c>
      <c r="G837" s="8">
        <v>1.405707</v>
      </c>
      <c r="H837" s="11">
        <v>1</v>
      </c>
      <c r="I837" s="10">
        <f>H837*$H$3</f>
        <v>0.06</v>
      </c>
      <c r="J837" s="8"/>
      <c r="K837" s="15"/>
      <c r="L837" s="5"/>
      <c r="M837" s="10"/>
      <c r="N837" s="5"/>
      <c r="O837" s="10"/>
      <c r="P837" s="11"/>
      <c r="Q837" s="10"/>
      <c r="R837" s="10"/>
      <c r="S837" s="10"/>
      <c r="T837" s="16">
        <f t="shared" si="30"/>
        <v>1.465707</v>
      </c>
    </row>
    <row r="838" spans="1:20" ht="15" hidden="1" outlineLevel="2">
      <c r="A838" s="5" t="s">
        <v>140</v>
      </c>
      <c r="B838" s="19" t="s">
        <v>145</v>
      </c>
      <c r="C838" s="6">
        <v>403615</v>
      </c>
      <c r="D838" s="5" t="s">
        <v>369</v>
      </c>
      <c r="E838" s="5" t="s">
        <v>107</v>
      </c>
      <c r="F838" s="7" t="s">
        <v>139</v>
      </c>
      <c r="G838" s="8">
        <v>9.175599999999998</v>
      </c>
      <c r="H838" s="9">
        <v>17</v>
      </c>
      <c r="I838" s="8">
        <f>H838*$H$3</f>
        <v>1.02</v>
      </c>
      <c r="J838" s="8"/>
      <c r="K838" s="15"/>
      <c r="L838" s="5"/>
      <c r="M838" s="8"/>
      <c r="N838" s="5"/>
      <c r="O838" s="8"/>
      <c r="P838" s="9"/>
      <c r="Q838" s="8"/>
      <c r="R838" s="8"/>
      <c r="S838" s="8"/>
      <c r="T838" s="16">
        <f t="shared" si="30"/>
        <v>10.195599999999997</v>
      </c>
    </row>
    <row r="839" spans="1:20" ht="15" hidden="1" outlineLevel="2">
      <c r="A839" s="5" t="s">
        <v>140</v>
      </c>
      <c r="B839" s="19" t="s">
        <v>145</v>
      </c>
      <c r="C839" s="6">
        <v>403615</v>
      </c>
      <c r="D839" s="5" t="s">
        <v>369</v>
      </c>
      <c r="E839" s="5" t="s">
        <v>107</v>
      </c>
      <c r="F839" s="7" t="s">
        <v>116</v>
      </c>
      <c r="G839" s="8">
        <v>0.389956</v>
      </c>
      <c r="H839" s="9">
        <v>1</v>
      </c>
      <c r="I839" s="8">
        <f>H839*$H$2</f>
        <v>0.48</v>
      </c>
      <c r="J839" s="8"/>
      <c r="K839" s="15"/>
      <c r="L839" s="5"/>
      <c r="M839" s="8"/>
      <c r="N839" s="5"/>
      <c r="O839" s="8"/>
      <c r="P839" s="9"/>
      <c r="Q839" s="8"/>
      <c r="R839" s="8"/>
      <c r="S839" s="8"/>
      <c r="T839" s="16">
        <f t="shared" si="30"/>
        <v>0.869956</v>
      </c>
    </row>
    <row r="840" spans="1:20" ht="15" hidden="1" outlineLevel="2">
      <c r="A840" s="5" t="s">
        <v>140</v>
      </c>
      <c r="B840" s="19" t="s">
        <v>145</v>
      </c>
      <c r="C840" s="6">
        <v>403615</v>
      </c>
      <c r="D840" s="5" t="s">
        <v>369</v>
      </c>
      <c r="E840" s="5" t="s">
        <v>107</v>
      </c>
      <c r="F840" s="5" t="s">
        <v>110</v>
      </c>
      <c r="G840" s="52"/>
      <c r="H840" s="53"/>
      <c r="I840" s="52"/>
      <c r="J840" s="52">
        <v>180</v>
      </c>
      <c r="K840" s="15"/>
      <c r="L840" s="5"/>
      <c r="M840" s="52"/>
      <c r="N840" s="5"/>
      <c r="O840" s="52"/>
      <c r="P840" s="53"/>
      <c r="Q840" s="52"/>
      <c r="R840" s="52"/>
      <c r="S840" s="52"/>
      <c r="T840" s="16">
        <f t="shared" si="30"/>
        <v>180</v>
      </c>
    </row>
    <row r="841" spans="1:20" ht="15" hidden="1" outlineLevel="2">
      <c r="A841" s="5" t="s">
        <v>140</v>
      </c>
      <c r="B841" s="19" t="s">
        <v>145</v>
      </c>
      <c r="C841" s="6">
        <v>403700</v>
      </c>
      <c r="D841" s="5" t="s">
        <v>386</v>
      </c>
      <c r="E841" s="5" t="s">
        <v>107</v>
      </c>
      <c r="F841" s="7">
        <v>15</v>
      </c>
      <c r="G841" s="8">
        <v>222.875394</v>
      </c>
      <c r="H841" s="9">
        <v>638</v>
      </c>
      <c r="I841" s="8">
        <f>H841*$H$1</f>
        <v>63.800000000000004</v>
      </c>
      <c r="J841" s="8"/>
      <c r="K841" s="15"/>
      <c r="L841" s="5"/>
      <c r="M841" s="8"/>
      <c r="N841" s="5"/>
      <c r="O841" s="8"/>
      <c r="P841" s="9"/>
      <c r="Q841" s="8"/>
      <c r="R841" s="8"/>
      <c r="S841" s="8"/>
      <c r="T841" s="16">
        <f t="shared" si="30"/>
        <v>286.675394</v>
      </c>
    </row>
    <row r="842" spans="1:20" ht="15" hidden="1" outlineLevel="2">
      <c r="A842" s="5" t="s">
        <v>140</v>
      </c>
      <c r="B842" s="19" t="s">
        <v>145</v>
      </c>
      <c r="C842" s="6">
        <v>403700</v>
      </c>
      <c r="D842" s="5" t="s">
        <v>386</v>
      </c>
      <c r="E842" s="5" t="s">
        <v>107</v>
      </c>
      <c r="F842" s="7" t="s">
        <v>137</v>
      </c>
      <c r="G842" s="8">
        <v>1643.8665805</v>
      </c>
      <c r="H842" s="9">
        <v>1011</v>
      </c>
      <c r="I842" s="8">
        <f>H842*$H$3</f>
        <v>60.66</v>
      </c>
      <c r="J842" s="8"/>
      <c r="K842" s="15"/>
      <c r="L842" s="5"/>
      <c r="M842" s="8"/>
      <c r="N842" s="5"/>
      <c r="O842" s="8"/>
      <c r="P842" s="9"/>
      <c r="Q842" s="8"/>
      <c r="R842" s="8"/>
      <c r="S842" s="8"/>
      <c r="T842" s="16">
        <f t="shared" si="30"/>
        <v>1704.5265805000001</v>
      </c>
    </row>
    <row r="843" spans="1:20" ht="15" hidden="1" outlineLevel="2">
      <c r="A843" s="5" t="s">
        <v>140</v>
      </c>
      <c r="B843" s="19" t="s">
        <v>145</v>
      </c>
      <c r="C843" s="6">
        <v>403700</v>
      </c>
      <c r="D843" s="5" t="s">
        <v>386</v>
      </c>
      <c r="E843" s="5" t="s">
        <v>107</v>
      </c>
      <c r="F843" s="7" t="s">
        <v>138</v>
      </c>
      <c r="G843" s="8">
        <v>18.557355000000005</v>
      </c>
      <c r="H843" s="9">
        <v>11</v>
      </c>
      <c r="I843" s="8">
        <f>H843*$H$3</f>
        <v>0.6599999999999999</v>
      </c>
      <c r="J843" s="8"/>
      <c r="K843" s="15"/>
      <c r="L843" s="5"/>
      <c r="M843" s="8"/>
      <c r="N843" s="5"/>
      <c r="O843" s="8"/>
      <c r="P843" s="9"/>
      <c r="Q843" s="8"/>
      <c r="R843" s="8"/>
      <c r="S843" s="8"/>
      <c r="T843" s="16">
        <f t="shared" si="30"/>
        <v>19.217355000000005</v>
      </c>
    </row>
    <row r="844" spans="1:20" ht="15" hidden="1" outlineLevel="2">
      <c r="A844" s="5" t="s">
        <v>140</v>
      </c>
      <c r="B844" s="19" t="s">
        <v>145</v>
      </c>
      <c r="C844" s="6">
        <v>403700</v>
      </c>
      <c r="D844" s="5" t="s">
        <v>386</v>
      </c>
      <c r="E844" s="5" t="s">
        <v>107</v>
      </c>
      <c r="F844" s="7" t="s">
        <v>139</v>
      </c>
      <c r="G844" s="8">
        <v>47.24824999999999</v>
      </c>
      <c r="H844" s="9">
        <v>100</v>
      </c>
      <c r="I844" s="8">
        <f>H844*$H$3</f>
        <v>6</v>
      </c>
      <c r="J844" s="8"/>
      <c r="K844" s="15"/>
      <c r="L844" s="5"/>
      <c r="M844" s="8"/>
      <c r="N844" s="5"/>
      <c r="O844" s="8"/>
      <c r="P844" s="9"/>
      <c r="Q844" s="8"/>
      <c r="R844" s="8"/>
      <c r="S844" s="8"/>
      <c r="T844" s="16">
        <f t="shared" si="30"/>
        <v>53.24824999999999</v>
      </c>
    </row>
    <row r="845" spans="1:20" ht="15" hidden="1" outlineLevel="2">
      <c r="A845" s="5" t="s">
        <v>140</v>
      </c>
      <c r="B845" s="19" t="s">
        <v>145</v>
      </c>
      <c r="C845" s="6">
        <v>403700</v>
      </c>
      <c r="D845" s="5" t="s">
        <v>386</v>
      </c>
      <c r="E845" s="5" t="s">
        <v>107</v>
      </c>
      <c r="F845" s="7" t="s">
        <v>116</v>
      </c>
      <c r="G845" s="8">
        <v>4.5183586</v>
      </c>
      <c r="H845" s="9">
        <v>4</v>
      </c>
      <c r="I845" s="8">
        <f>H845*$H$2</f>
        <v>1.92</v>
      </c>
      <c r="J845" s="8"/>
      <c r="K845" s="15"/>
      <c r="L845" s="5"/>
      <c r="M845" s="8"/>
      <c r="N845" s="5"/>
      <c r="O845" s="8"/>
      <c r="P845" s="9"/>
      <c r="Q845" s="8"/>
      <c r="R845" s="8"/>
      <c r="S845" s="8"/>
      <c r="T845" s="16">
        <f t="shared" si="30"/>
        <v>6.4383586</v>
      </c>
    </row>
    <row r="846" spans="1:20" ht="15" hidden="1" outlineLevel="2">
      <c r="A846" s="5" t="s">
        <v>140</v>
      </c>
      <c r="B846" s="19" t="s">
        <v>145</v>
      </c>
      <c r="C846" s="6">
        <v>403700</v>
      </c>
      <c r="D846" s="5" t="s">
        <v>386</v>
      </c>
      <c r="E846" s="5" t="s">
        <v>107</v>
      </c>
      <c r="F846" s="7" t="s">
        <v>116</v>
      </c>
      <c r="G846" s="8">
        <v>5.88</v>
      </c>
      <c r="H846" s="9">
        <v>3</v>
      </c>
      <c r="I846" s="8">
        <f>H846*$H$2</f>
        <v>1.44</v>
      </c>
      <c r="J846" s="8"/>
      <c r="K846" s="15"/>
      <c r="L846" s="5"/>
      <c r="M846" s="8"/>
      <c r="N846" s="5"/>
      <c r="O846" s="8"/>
      <c r="P846" s="9"/>
      <c r="Q846" s="8"/>
      <c r="R846" s="8"/>
      <c r="S846" s="8"/>
      <c r="T846" s="16">
        <f t="shared" si="30"/>
        <v>7.32</v>
      </c>
    </row>
    <row r="847" spans="1:20" ht="15" hidden="1" outlineLevel="2">
      <c r="A847" s="5" t="s">
        <v>140</v>
      </c>
      <c r="B847" s="19" t="s">
        <v>145</v>
      </c>
      <c r="C847" s="6">
        <v>403700</v>
      </c>
      <c r="D847" s="5" t="s">
        <v>386</v>
      </c>
      <c r="E847" s="5" t="s">
        <v>107</v>
      </c>
      <c r="F847" s="5" t="s">
        <v>110</v>
      </c>
      <c r="G847" s="52"/>
      <c r="H847" s="53"/>
      <c r="I847" s="52"/>
      <c r="J847" s="52">
        <v>180</v>
      </c>
      <c r="K847" s="15"/>
      <c r="L847" s="5"/>
      <c r="M847" s="52"/>
      <c r="N847" s="5"/>
      <c r="O847" s="52"/>
      <c r="P847" s="53"/>
      <c r="Q847" s="52"/>
      <c r="R847" s="52"/>
      <c r="S847" s="52"/>
      <c r="T847" s="16">
        <f t="shared" si="30"/>
        <v>180</v>
      </c>
    </row>
    <row r="848" spans="1:20" ht="15" hidden="1" outlineLevel="2">
      <c r="A848" s="12" t="s">
        <v>140</v>
      </c>
      <c r="B848" s="20" t="s">
        <v>145</v>
      </c>
      <c r="C848" s="12">
        <v>403700</v>
      </c>
      <c r="D848" s="12" t="s">
        <v>386</v>
      </c>
      <c r="E848" s="12" t="s">
        <v>111</v>
      </c>
      <c r="F848" s="12" t="s">
        <v>111</v>
      </c>
      <c r="G848" s="54"/>
      <c r="H848" s="55"/>
      <c r="I848" s="54"/>
      <c r="J848" s="54"/>
      <c r="K848" s="14">
        <v>1</v>
      </c>
      <c r="L848" s="13">
        <v>0.5</v>
      </c>
      <c r="M848" s="54">
        <f>K848*L848*$M$2</f>
        <v>1567.5</v>
      </c>
      <c r="N848" s="56"/>
      <c r="O848" s="54"/>
      <c r="P848" s="55"/>
      <c r="Q848" s="54"/>
      <c r="R848" s="54"/>
      <c r="S848" s="54"/>
      <c r="T848" s="16">
        <f t="shared" si="30"/>
        <v>1567.5</v>
      </c>
    </row>
    <row r="849" spans="1:20" ht="15" hidden="1" outlineLevel="2">
      <c r="A849" s="5" t="s">
        <v>140</v>
      </c>
      <c r="B849" s="19" t="s">
        <v>167</v>
      </c>
      <c r="C849" s="6">
        <v>403800</v>
      </c>
      <c r="D849" s="5" t="s">
        <v>424</v>
      </c>
      <c r="E849" s="5" t="s">
        <v>107</v>
      </c>
      <c r="F849" s="7">
        <v>15</v>
      </c>
      <c r="G849" s="8">
        <v>535.1953539999988</v>
      </c>
      <c r="H849" s="9">
        <v>1524</v>
      </c>
      <c r="I849" s="8">
        <f>H849*$H$1</f>
        <v>152.4</v>
      </c>
      <c r="J849" s="8"/>
      <c r="K849" s="15"/>
      <c r="L849" s="5"/>
      <c r="M849" s="8"/>
      <c r="N849" s="5"/>
      <c r="O849" s="8"/>
      <c r="P849" s="9"/>
      <c r="Q849" s="8"/>
      <c r="R849" s="8"/>
      <c r="S849" s="8"/>
      <c r="T849" s="16">
        <f t="shared" si="30"/>
        <v>687.5953539999988</v>
      </c>
    </row>
    <row r="850" spans="1:20" ht="15" hidden="1" outlineLevel="2">
      <c r="A850" s="5" t="s">
        <v>140</v>
      </c>
      <c r="B850" s="19" t="s">
        <v>167</v>
      </c>
      <c r="C850" s="6">
        <v>403800</v>
      </c>
      <c r="D850" s="5" t="s">
        <v>424</v>
      </c>
      <c r="E850" s="5" t="s">
        <v>107</v>
      </c>
      <c r="F850" s="7" t="s">
        <v>137</v>
      </c>
      <c r="G850" s="8">
        <v>40.0123735</v>
      </c>
      <c r="H850" s="9">
        <v>12</v>
      </c>
      <c r="I850" s="8">
        <f>H850*$H$3</f>
        <v>0.72</v>
      </c>
      <c r="J850" s="8"/>
      <c r="K850" s="15"/>
      <c r="L850" s="5"/>
      <c r="M850" s="8"/>
      <c r="N850" s="5"/>
      <c r="O850" s="8"/>
      <c r="P850" s="9"/>
      <c r="Q850" s="8"/>
      <c r="R850" s="8"/>
      <c r="S850" s="8"/>
      <c r="T850" s="16">
        <f t="shared" si="30"/>
        <v>40.7323735</v>
      </c>
    </row>
    <row r="851" spans="1:20" ht="15" hidden="1" outlineLevel="2">
      <c r="A851" s="5" t="s">
        <v>140</v>
      </c>
      <c r="B851" s="19" t="s">
        <v>167</v>
      </c>
      <c r="C851" s="6">
        <v>403800</v>
      </c>
      <c r="D851" s="5" t="s">
        <v>424</v>
      </c>
      <c r="E851" s="5" t="s">
        <v>107</v>
      </c>
      <c r="F851" s="7" t="s">
        <v>138</v>
      </c>
      <c r="G851" s="8">
        <v>93.10027800000002</v>
      </c>
      <c r="H851" s="9">
        <v>72</v>
      </c>
      <c r="I851" s="8">
        <f>H851*$H$3</f>
        <v>4.32</v>
      </c>
      <c r="J851" s="8"/>
      <c r="K851" s="15"/>
      <c r="L851" s="5"/>
      <c r="M851" s="8"/>
      <c r="N851" s="5"/>
      <c r="O851" s="8"/>
      <c r="P851" s="9"/>
      <c r="Q851" s="8"/>
      <c r="R851" s="8"/>
      <c r="S851" s="8"/>
      <c r="T851" s="16">
        <f t="shared" si="30"/>
        <v>97.42027800000002</v>
      </c>
    </row>
    <row r="852" spans="1:20" ht="15" hidden="1" outlineLevel="2">
      <c r="A852" s="5" t="s">
        <v>140</v>
      </c>
      <c r="B852" s="19" t="s">
        <v>167</v>
      </c>
      <c r="C852" s="6">
        <v>403800</v>
      </c>
      <c r="D852" s="5" t="s">
        <v>424</v>
      </c>
      <c r="E852" s="5" t="s">
        <v>107</v>
      </c>
      <c r="F852" s="7" t="s">
        <v>139</v>
      </c>
      <c r="G852" s="8">
        <v>377.94539999999995</v>
      </c>
      <c r="H852" s="9">
        <v>675</v>
      </c>
      <c r="I852" s="8">
        <f>H852*$H$3</f>
        <v>40.5</v>
      </c>
      <c r="J852" s="8"/>
      <c r="K852" s="15"/>
      <c r="L852" s="5"/>
      <c r="M852" s="8"/>
      <c r="N852" s="5"/>
      <c r="O852" s="8"/>
      <c r="P852" s="9"/>
      <c r="Q852" s="8"/>
      <c r="R852" s="8"/>
      <c r="S852" s="8"/>
      <c r="T852" s="16">
        <f t="shared" si="30"/>
        <v>418.44539999999995</v>
      </c>
    </row>
    <row r="853" spans="1:20" ht="15" hidden="1" outlineLevel="2">
      <c r="A853" s="5" t="s">
        <v>140</v>
      </c>
      <c r="B853" s="19" t="s">
        <v>167</v>
      </c>
      <c r="C853" s="6">
        <v>403800</v>
      </c>
      <c r="D853" s="5" t="s">
        <v>424</v>
      </c>
      <c r="E853" s="5" t="s">
        <v>107</v>
      </c>
      <c r="F853" s="7" t="s">
        <v>116</v>
      </c>
      <c r="G853" s="8">
        <v>29.569953</v>
      </c>
      <c r="H853" s="9">
        <v>37</v>
      </c>
      <c r="I853" s="8">
        <f>H853*$H$2</f>
        <v>17.759999999999998</v>
      </c>
      <c r="J853" s="8"/>
      <c r="K853" s="15"/>
      <c r="L853" s="5"/>
      <c r="M853" s="8"/>
      <c r="N853" s="5"/>
      <c r="O853" s="8"/>
      <c r="P853" s="9"/>
      <c r="Q853" s="8"/>
      <c r="R853" s="8"/>
      <c r="S853" s="8"/>
      <c r="T853" s="16">
        <f t="shared" si="30"/>
        <v>47.329953</v>
      </c>
    </row>
    <row r="854" spans="1:20" ht="15" hidden="1" outlineLevel="2">
      <c r="A854" s="5" t="s">
        <v>140</v>
      </c>
      <c r="B854" s="19" t="s">
        <v>167</v>
      </c>
      <c r="C854" s="6">
        <v>403800</v>
      </c>
      <c r="D854" s="5" t="s">
        <v>424</v>
      </c>
      <c r="E854" s="5" t="s">
        <v>107</v>
      </c>
      <c r="F854" s="5" t="s">
        <v>110</v>
      </c>
      <c r="G854" s="52"/>
      <c r="H854" s="53"/>
      <c r="I854" s="52"/>
      <c r="J854" s="52">
        <v>180</v>
      </c>
      <c r="K854" s="15"/>
      <c r="L854" s="5"/>
      <c r="M854" s="52"/>
      <c r="N854" s="5"/>
      <c r="O854" s="52"/>
      <c r="P854" s="53"/>
      <c r="Q854" s="52"/>
      <c r="R854" s="52"/>
      <c r="S854" s="52"/>
      <c r="T854" s="16">
        <f t="shared" si="30"/>
        <v>180</v>
      </c>
    </row>
    <row r="855" spans="1:20" ht="15" hidden="1" outlineLevel="2">
      <c r="A855" s="5" t="s">
        <v>140</v>
      </c>
      <c r="B855" s="19" t="s">
        <v>167</v>
      </c>
      <c r="C855" s="6">
        <v>403800</v>
      </c>
      <c r="D855" s="5" t="s">
        <v>424</v>
      </c>
      <c r="E855" s="5" t="s">
        <v>107</v>
      </c>
      <c r="F855" s="7" t="s">
        <v>154</v>
      </c>
      <c r="G855" s="8">
        <v>0.48400000000000004</v>
      </c>
      <c r="H855" s="9">
        <v>1</v>
      </c>
      <c r="I855" s="8">
        <f>H855*$H$3</f>
        <v>0.06</v>
      </c>
      <c r="J855" s="8"/>
      <c r="K855" s="15"/>
      <c r="L855" s="5"/>
      <c r="M855" s="8"/>
      <c r="N855" s="5"/>
      <c r="O855" s="8"/>
      <c r="P855" s="9"/>
      <c r="Q855" s="8"/>
      <c r="R855" s="8"/>
      <c r="S855" s="8"/>
      <c r="T855" s="16">
        <f t="shared" si="30"/>
        <v>0.544</v>
      </c>
    </row>
    <row r="856" spans="1:20" ht="15" hidden="1" outlineLevel="2">
      <c r="A856" s="12" t="s">
        <v>140</v>
      </c>
      <c r="B856" s="20" t="s">
        <v>167</v>
      </c>
      <c r="C856" s="12">
        <v>403800</v>
      </c>
      <c r="D856" s="12" t="s">
        <v>424</v>
      </c>
      <c r="E856" s="12" t="s">
        <v>111</v>
      </c>
      <c r="F856" s="12" t="s">
        <v>111</v>
      </c>
      <c r="G856" s="54"/>
      <c r="H856" s="55"/>
      <c r="I856" s="54"/>
      <c r="J856" s="54"/>
      <c r="K856" s="14">
        <v>1</v>
      </c>
      <c r="L856" s="13">
        <v>1</v>
      </c>
      <c r="M856" s="54">
        <f>K856*L856*$M$2</f>
        <v>3135</v>
      </c>
      <c r="N856" s="56"/>
      <c r="O856" s="54"/>
      <c r="P856" s="55"/>
      <c r="Q856" s="54"/>
      <c r="R856" s="54"/>
      <c r="S856" s="54"/>
      <c r="T856" s="16">
        <f t="shared" si="30"/>
        <v>3135</v>
      </c>
    </row>
    <row r="857" spans="1:20" ht="15" hidden="1" outlineLevel="2">
      <c r="A857" s="12" t="s">
        <v>140</v>
      </c>
      <c r="B857" s="20" t="s">
        <v>145</v>
      </c>
      <c r="C857" s="12">
        <v>403900</v>
      </c>
      <c r="D857" s="12" t="s">
        <v>302</v>
      </c>
      <c r="E857" s="12" t="s">
        <v>111</v>
      </c>
      <c r="F857" s="12" t="s">
        <v>111</v>
      </c>
      <c r="G857" s="54"/>
      <c r="H857" s="55"/>
      <c r="I857" s="54"/>
      <c r="J857" s="54"/>
      <c r="K857" s="14">
        <v>1</v>
      </c>
      <c r="L857" s="13">
        <v>0.21</v>
      </c>
      <c r="M857" s="54">
        <f>K857*L857*$M$2</f>
        <v>658.35</v>
      </c>
      <c r="N857" s="56"/>
      <c r="O857" s="54"/>
      <c r="P857" s="55"/>
      <c r="Q857" s="54"/>
      <c r="R857" s="54"/>
      <c r="S857" s="54"/>
      <c r="T857" s="16">
        <f t="shared" si="30"/>
        <v>658.35</v>
      </c>
    </row>
    <row r="858" spans="1:20" ht="15" hidden="1" outlineLevel="2">
      <c r="A858" s="5" t="s">
        <v>140</v>
      </c>
      <c r="B858" s="19" t="s">
        <v>142</v>
      </c>
      <c r="C858" s="6">
        <v>404002</v>
      </c>
      <c r="D858" s="5" t="s">
        <v>293</v>
      </c>
      <c r="E858" s="5" t="s">
        <v>107</v>
      </c>
      <c r="F858" s="7" t="s">
        <v>139</v>
      </c>
      <c r="G858" s="8">
        <v>0.61915</v>
      </c>
      <c r="H858" s="9">
        <v>1</v>
      </c>
      <c r="I858" s="8">
        <f>H858*$H$3</f>
        <v>0.06</v>
      </c>
      <c r="J858" s="8"/>
      <c r="K858" s="15"/>
      <c r="L858" s="5"/>
      <c r="M858" s="8"/>
      <c r="N858" s="5"/>
      <c r="O858" s="8"/>
      <c r="P858" s="9"/>
      <c r="Q858" s="8"/>
      <c r="R858" s="8"/>
      <c r="S858" s="8"/>
      <c r="T858" s="16">
        <f aca="true" t="shared" si="31" ref="T858:T921">G858+I858+J858+M858+O858+Q858+R858+S858</f>
        <v>0.6791499999999999</v>
      </c>
    </row>
    <row r="859" spans="1:20" ht="15" hidden="1" outlineLevel="2">
      <c r="A859" s="5" t="s">
        <v>140</v>
      </c>
      <c r="B859" s="19" t="s">
        <v>142</v>
      </c>
      <c r="C859" s="6">
        <v>404002</v>
      </c>
      <c r="D859" s="5" t="s">
        <v>293</v>
      </c>
      <c r="E859" s="5" t="s">
        <v>107</v>
      </c>
      <c r="F859" s="5" t="s">
        <v>110</v>
      </c>
      <c r="G859" s="52"/>
      <c r="H859" s="53"/>
      <c r="I859" s="52"/>
      <c r="J859" s="52">
        <v>15</v>
      </c>
      <c r="K859" s="15"/>
      <c r="L859" s="5"/>
      <c r="M859" s="52"/>
      <c r="N859" s="5"/>
      <c r="O859" s="52"/>
      <c r="P859" s="53"/>
      <c r="Q859" s="52"/>
      <c r="R859" s="52"/>
      <c r="S859" s="52"/>
      <c r="T859" s="16">
        <f t="shared" si="31"/>
        <v>15</v>
      </c>
    </row>
    <row r="860" spans="1:20" ht="15" hidden="1" outlineLevel="2">
      <c r="A860" s="12" t="s">
        <v>140</v>
      </c>
      <c r="B860" s="20" t="s">
        <v>142</v>
      </c>
      <c r="C860" s="12">
        <v>404002</v>
      </c>
      <c r="D860" s="12" t="s">
        <v>293</v>
      </c>
      <c r="E860" s="12" t="s">
        <v>111</v>
      </c>
      <c r="F860" s="12" t="s">
        <v>111</v>
      </c>
      <c r="G860" s="54"/>
      <c r="H860" s="55"/>
      <c r="I860" s="54"/>
      <c r="J860" s="54"/>
      <c r="K860" s="14">
        <v>2</v>
      </c>
      <c r="L860" s="13">
        <v>0.1</v>
      </c>
      <c r="M860" s="54">
        <f>K860*L860*$M$2</f>
        <v>627</v>
      </c>
      <c r="N860" s="56"/>
      <c r="O860" s="54"/>
      <c r="P860" s="55"/>
      <c r="Q860" s="54"/>
      <c r="R860" s="54"/>
      <c r="S860" s="54"/>
      <c r="T860" s="16">
        <f t="shared" si="31"/>
        <v>627</v>
      </c>
    </row>
    <row r="861" spans="1:20" ht="15" hidden="1" outlineLevel="2">
      <c r="A861" s="5" t="s">
        <v>140</v>
      </c>
      <c r="B861" s="19" t="s">
        <v>243</v>
      </c>
      <c r="C861" s="6">
        <v>404415</v>
      </c>
      <c r="D861" s="5" t="s">
        <v>410</v>
      </c>
      <c r="E861" s="5" t="s">
        <v>107</v>
      </c>
      <c r="F861" s="7">
        <v>15</v>
      </c>
      <c r="G861" s="8">
        <v>2681.2936210000003</v>
      </c>
      <c r="H861" s="9">
        <v>7753</v>
      </c>
      <c r="I861" s="8">
        <f>H861*$H$1</f>
        <v>775.3000000000001</v>
      </c>
      <c r="J861" s="8"/>
      <c r="K861" s="15"/>
      <c r="L861" s="5"/>
      <c r="M861" s="8"/>
      <c r="N861" s="5"/>
      <c r="O861" s="8"/>
      <c r="P861" s="9"/>
      <c r="Q861" s="8"/>
      <c r="R861" s="8"/>
      <c r="S861" s="8"/>
      <c r="T861" s="16">
        <f t="shared" si="31"/>
        <v>3456.5936210000004</v>
      </c>
    </row>
    <row r="862" spans="1:20" ht="15" hidden="1" outlineLevel="2">
      <c r="A862" s="5" t="s">
        <v>140</v>
      </c>
      <c r="B862" s="19" t="s">
        <v>243</v>
      </c>
      <c r="C862" s="6">
        <v>404415</v>
      </c>
      <c r="D862" s="5" t="s">
        <v>410</v>
      </c>
      <c r="E862" s="5" t="s">
        <v>107</v>
      </c>
      <c r="F862" s="7" t="s">
        <v>137</v>
      </c>
      <c r="G862" s="8">
        <v>4.94616</v>
      </c>
      <c r="H862" s="9">
        <v>1</v>
      </c>
      <c r="I862" s="8">
        <f>H862*$H$3</f>
        <v>0.06</v>
      </c>
      <c r="J862" s="8"/>
      <c r="K862" s="15"/>
      <c r="L862" s="5"/>
      <c r="M862" s="8"/>
      <c r="N862" s="5"/>
      <c r="O862" s="8"/>
      <c r="P862" s="9"/>
      <c r="Q862" s="8"/>
      <c r="R862" s="8"/>
      <c r="S862" s="8"/>
      <c r="T862" s="16">
        <f t="shared" si="31"/>
        <v>5.0061599999999995</v>
      </c>
    </row>
    <row r="863" spans="1:20" ht="15" hidden="1" outlineLevel="2">
      <c r="A863" s="5" t="s">
        <v>140</v>
      </c>
      <c r="B863" s="19" t="s">
        <v>243</v>
      </c>
      <c r="C863" s="6">
        <v>404415</v>
      </c>
      <c r="D863" s="5" t="s">
        <v>410</v>
      </c>
      <c r="E863" s="5" t="s">
        <v>107</v>
      </c>
      <c r="F863" s="7" t="s">
        <v>138</v>
      </c>
      <c r="G863" s="8">
        <v>2.2956510000000003</v>
      </c>
      <c r="H863" s="9">
        <v>2</v>
      </c>
      <c r="I863" s="8">
        <f>H863*$H$3</f>
        <v>0.12</v>
      </c>
      <c r="J863" s="8"/>
      <c r="K863" s="15"/>
      <c r="L863" s="5"/>
      <c r="M863" s="8"/>
      <c r="N863" s="5"/>
      <c r="O863" s="8"/>
      <c r="P863" s="9"/>
      <c r="Q863" s="8"/>
      <c r="R863" s="8"/>
      <c r="S863" s="8"/>
      <c r="T863" s="16">
        <f t="shared" si="31"/>
        <v>2.4156510000000004</v>
      </c>
    </row>
    <row r="864" spans="1:20" ht="15" hidden="1" outlineLevel="2">
      <c r="A864" s="5" t="s">
        <v>140</v>
      </c>
      <c r="B864" s="19" t="s">
        <v>243</v>
      </c>
      <c r="C864" s="6">
        <v>404415</v>
      </c>
      <c r="D864" s="5" t="s">
        <v>410</v>
      </c>
      <c r="E864" s="5" t="s">
        <v>107</v>
      </c>
      <c r="F864" s="7" t="s">
        <v>139</v>
      </c>
      <c r="G864" s="8">
        <v>250.89277499999997</v>
      </c>
      <c r="H864" s="9">
        <v>880</v>
      </c>
      <c r="I864" s="8">
        <f>H864*$H$3</f>
        <v>52.8</v>
      </c>
      <c r="J864" s="8"/>
      <c r="K864" s="15"/>
      <c r="L864" s="5"/>
      <c r="M864" s="8"/>
      <c r="N864" s="5"/>
      <c r="O864" s="8"/>
      <c r="P864" s="9"/>
      <c r="Q864" s="8"/>
      <c r="R864" s="8"/>
      <c r="S864" s="8"/>
      <c r="T864" s="16">
        <f t="shared" si="31"/>
        <v>303.692775</v>
      </c>
    </row>
    <row r="865" spans="1:20" ht="15" hidden="1" outlineLevel="2">
      <c r="A865" s="5" t="s">
        <v>140</v>
      </c>
      <c r="B865" s="19" t="s">
        <v>243</v>
      </c>
      <c r="C865" s="6">
        <v>404415</v>
      </c>
      <c r="D865" s="5" t="s">
        <v>410</v>
      </c>
      <c r="E865" s="5" t="s">
        <v>107</v>
      </c>
      <c r="F865" s="5" t="s">
        <v>110</v>
      </c>
      <c r="G865" s="52"/>
      <c r="H865" s="53"/>
      <c r="I865" s="52"/>
      <c r="J865" s="52">
        <v>180</v>
      </c>
      <c r="K865" s="15"/>
      <c r="L865" s="5"/>
      <c r="M865" s="52"/>
      <c r="N865" s="5"/>
      <c r="O865" s="52"/>
      <c r="P865" s="53"/>
      <c r="Q865" s="52"/>
      <c r="R865" s="52"/>
      <c r="S865" s="52"/>
      <c r="T865" s="16">
        <f t="shared" si="31"/>
        <v>180</v>
      </c>
    </row>
    <row r="866" spans="1:20" ht="15" hidden="1" outlineLevel="2">
      <c r="A866" s="5" t="s">
        <v>140</v>
      </c>
      <c r="B866" s="19" t="s">
        <v>243</v>
      </c>
      <c r="C866" s="6">
        <v>404415</v>
      </c>
      <c r="D866" s="5" t="s">
        <v>410</v>
      </c>
      <c r="E866" s="5" t="s">
        <v>107</v>
      </c>
      <c r="F866" s="7" t="s">
        <v>154</v>
      </c>
      <c r="G866" s="8">
        <v>2882.6270000000004</v>
      </c>
      <c r="H866" s="9">
        <v>9279</v>
      </c>
      <c r="I866" s="8">
        <f>H866*$H$3</f>
        <v>556.74</v>
      </c>
      <c r="J866" s="8"/>
      <c r="K866" s="15"/>
      <c r="L866" s="5"/>
      <c r="M866" s="8"/>
      <c r="N866" s="5"/>
      <c r="O866" s="8"/>
      <c r="P866" s="9"/>
      <c r="Q866" s="8"/>
      <c r="R866" s="8"/>
      <c r="S866" s="8"/>
      <c r="T866" s="16">
        <f t="shared" si="31"/>
        <v>3439.367</v>
      </c>
    </row>
    <row r="867" spans="1:20" ht="15" hidden="1" outlineLevel="2">
      <c r="A867" s="12" t="s">
        <v>140</v>
      </c>
      <c r="B867" s="20" t="s">
        <v>243</v>
      </c>
      <c r="C867" s="12">
        <v>404415</v>
      </c>
      <c r="D867" s="12" t="s">
        <v>410</v>
      </c>
      <c r="E867" s="12" t="s">
        <v>111</v>
      </c>
      <c r="F867" s="12" t="s">
        <v>111</v>
      </c>
      <c r="G867" s="54"/>
      <c r="H867" s="55"/>
      <c r="I867" s="54"/>
      <c r="J867" s="54"/>
      <c r="K867" s="14">
        <v>1</v>
      </c>
      <c r="L867" s="13">
        <v>0.16</v>
      </c>
      <c r="M867" s="54">
        <f>K867*L867*$M$2</f>
        <v>501.6</v>
      </c>
      <c r="N867" s="56"/>
      <c r="O867" s="54"/>
      <c r="P867" s="55"/>
      <c r="Q867" s="54"/>
      <c r="R867" s="54"/>
      <c r="S867" s="54"/>
      <c r="T867" s="16">
        <f t="shared" si="31"/>
        <v>501.6</v>
      </c>
    </row>
    <row r="868" spans="1:20" ht="15" hidden="1" outlineLevel="2">
      <c r="A868" s="5" t="s">
        <v>140</v>
      </c>
      <c r="B868" s="19" t="s">
        <v>243</v>
      </c>
      <c r="C868" s="6">
        <v>404420</v>
      </c>
      <c r="D868" s="5" t="s">
        <v>419</v>
      </c>
      <c r="E868" s="5" t="s">
        <v>107</v>
      </c>
      <c r="F868" s="7">
        <v>15</v>
      </c>
      <c r="G868" s="8">
        <v>4068.8682040000003</v>
      </c>
      <c r="H868" s="9">
        <v>11760</v>
      </c>
      <c r="I868" s="8">
        <f>H868*$H$1</f>
        <v>1176</v>
      </c>
      <c r="J868" s="8"/>
      <c r="K868" s="15"/>
      <c r="L868" s="5"/>
      <c r="M868" s="8"/>
      <c r="N868" s="5"/>
      <c r="O868" s="8"/>
      <c r="P868" s="9"/>
      <c r="Q868" s="8"/>
      <c r="R868" s="8"/>
      <c r="S868" s="8"/>
      <c r="T868" s="16">
        <f t="shared" si="31"/>
        <v>5244.868204</v>
      </c>
    </row>
    <row r="869" spans="1:20" ht="15" hidden="1" outlineLevel="2">
      <c r="A869" s="5" t="s">
        <v>140</v>
      </c>
      <c r="B869" s="19" t="s">
        <v>243</v>
      </c>
      <c r="C869" s="6">
        <v>404420</v>
      </c>
      <c r="D869" s="5" t="s">
        <v>419</v>
      </c>
      <c r="E869" s="5" t="s">
        <v>107</v>
      </c>
      <c r="F869" s="7" t="s">
        <v>137</v>
      </c>
      <c r="G869" s="8">
        <v>2.4627755000000002</v>
      </c>
      <c r="H869" s="9">
        <v>1</v>
      </c>
      <c r="I869" s="8">
        <f>H869*$H$3</f>
        <v>0.06</v>
      </c>
      <c r="J869" s="8"/>
      <c r="K869" s="15"/>
      <c r="L869" s="5"/>
      <c r="M869" s="8"/>
      <c r="N869" s="5"/>
      <c r="O869" s="8"/>
      <c r="P869" s="9"/>
      <c r="Q869" s="8"/>
      <c r="R869" s="8"/>
      <c r="S869" s="8"/>
      <c r="T869" s="16">
        <f t="shared" si="31"/>
        <v>2.5227755000000003</v>
      </c>
    </row>
    <row r="870" spans="1:20" ht="15" hidden="1" outlineLevel="2">
      <c r="A870" s="5" t="s">
        <v>140</v>
      </c>
      <c r="B870" s="19" t="s">
        <v>243</v>
      </c>
      <c r="C870" s="6">
        <v>404420</v>
      </c>
      <c r="D870" s="5" t="s">
        <v>419</v>
      </c>
      <c r="E870" s="5" t="s">
        <v>107</v>
      </c>
      <c r="F870" s="7" t="s">
        <v>138</v>
      </c>
      <c r="G870" s="8">
        <v>3.7013580000000004</v>
      </c>
      <c r="H870" s="9">
        <v>3</v>
      </c>
      <c r="I870" s="8">
        <f>H870*$H$3</f>
        <v>0.18</v>
      </c>
      <c r="J870" s="8"/>
      <c r="K870" s="15"/>
      <c r="L870" s="5"/>
      <c r="M870" s="8"/>
      <c r="N870" s="5"/>
      <c r="O870" s="8"/>
      <c r="P870" s="9"/>
      <c r="Q870" s="8"/>
      <c r="R870" s="8"/>
      <c r="S870" s="8"/>
      <c r="T870" s="16">
        <f t="shared" si="31"/>
        <v>3.8813580000000005</v>
      </c>
    </row>
    <row r="871" spans="1:20" ht="15" hidden="1" outlineLevel="2">
      <c r="A871" s="5" t="s">
        <v>140</v>
      </c>
      <c r="B871" s="19" t="s">
        <v>243</v>
      </c>
      <c r="C871" s="6">
        <v>404420</v>
      </c>
      <c r="D871" s="5" t="s">
        <v>419</v>
      </c>
      <c r="E871" s="5" t="s">
        <v>107</v>
      </c>
      <c r="F871" s="7" t="s">
        <v>139</v>
      </c>
      <c r="G871" s="8">
        <v>23.1623</v>
      </c>
      <c r="H871" s="9">
        <v>59</v>
      </c>
      <c r="I871" s="8">
        <f>H871*$H$3</f>
        <v>3.54</v>
      </c>
      <c r="J871" s="8"/>
      <c r="K871" s="15"/>
      <c r="L871" s="5"/>
      <c r="M871" s="8"/>
      <c r="N871" s="5"/>
      <c r="O871" s="8"/>
      <c r="P871" s="9"/>
      <c r="Q871" s="8"/>
      <c r="R871" s="8"/>
      <c r="S871" s="8"/>
      <c r="T871" s="16">
        <f t="shared" si="31"/>
        <v>26.702299999999997</v>
      </c>
    </row>
    <row r="872" spans="1:20" ht="15" hidden="1" outlineLevel="2">
      <c r="A872" s="5" t="s">
        <v>140</v>
      </c>
      <c r="B872" s="19" t="s">
        <v>243</v>
      </c>
      <c r="C872" s="6">
        <v>404420</v>
      </c>
      <c r="D872" s="5" t="s">
        <v>419</v>
      </c>
      <c r="E872" s="5" t="s">
        <v>107</v>
      </c>
      <c r="F872" s="5" t="s">
        <v>110</v>
      </c>
      <c r="G872" s="52"/>
      <c r="H872" s="53"/>
      <c r="I872" s="52"/>
      <c r="J872" s="52">
        <v>180</v>
      </c>
      <c r="K872" s="15"/>
      <c r="L872" s="5"/>
      <c r="M872" s="52"/>
      <c r="N872" s="5"/>
      <c r="O872" s="52"/>
      <c r="P872" s="53"/>
      <c r="Q872" s="52"/>
      <c r="R872" s="52"/>
      <c r="S872" s="52"/>
      <c r="T872" s="16">
        <f t="shared" si="31"/>
        <v>180</v>
      </c>
    </row>
    <row r="873" spans="1:20" ht="15" hidden="1" outlineLevel="2">
      <c r="A873" s="5" t="s">
        <v>140</v>
      </c>
      <c r="B873" s="19" t="s">
        <v>243</v>
      </c>
      <c r="C873" s="6">
        <v>404420</v>
      </c>
      <c r="D873" s="5" t="s">
        <v>419</v>
      </c>
      <c r="E873" s="5" t="s">
        <v>36</v>
      </c>
      <c r="F873" s="5" t="s">
        <v>36</v>
      </c>
      <c r="G873" s="52"/>
      <c r="H873" s="53"/>
      <c r="I873" s="52"/>
      <c r="J873" s="52"/>
      <c r="K873" s="15"/>
      <c r="L873" s="5"/>
      <c r="M873" s="52"/>
      <c r="N873" s="15">
        <f>O873/$O$2</f>
        <v>0.75</v>
      </c>
      <c r="O873" s="52">
        <v>54</v>
      </c>
      <c r="P873" s="53"/>
      <c r="Q873" s="52"/>
      <c r="R873" s="52"/>
      <c r="S873" s="52"/>
      <c r="T873" s="16">
        <f t="shared" si="31"/>
        <v>54</v>
      </c>
    </row>
    <row r="874" spans="1:20" ht="15" hidden="1" outlineLevel="2">
      <c r="A874" s="5" t="s">
        <v>140</v>
      </c>
      <c r="B874" s="19" t="s">
        <v>243</v>
      </c>
      <c r="C874" s="6">
        <v>404420</v>
      </c>
      <c r="D874" s="5" t="s">
        <v>419</v>
      </c>
      <c r="E874" s="5" t="s">
        <v>107</v>
      </c>
      <c r="F874" s="7" t="s">
        <v>154</v>
      </c>
      <c r="G874" s="8">
        <v>6745.409</v>
      </c>
      <c r="H874" s="9">
        <v>21683</v>
      </c>
      <c r="I874" s="8">
        <f>H874*$H$3</f>
        <v>1300.98</v>
      </c>
      <c r="J874" s="8"/>
      <c r="K874" s="15"/>
      <c r="L874" s="5"/>
      <c r="M874" s="8"/>
      <c r="N874" s="5"/>
      <c r="O874" s="8"/>
      <c r="P874" s="9"/>
      <c r="Q874" s="8"/>
      <c r="R874" s="8"/>
      <c r="S874" s="8"/>
      <c r="T874" s="16">
        <f t="shared" si="31"/>
        <v>8046.388999999999</v>
      </c>
    </row>
    <row r="875" spans="1:20" ht="15" hidden="1" outlineLevel="2">
      <c r="A875" s="12" t="s">
        <v>140</v>
      </c>
      <c r="B875" s="20" t="s">
        <v>243</v>
      </c>
      <c r="C875" s="12">
        <v>404420</v>
      </c>
      <c r="D875" s="12" t="s">
        <v>419</v>
      </c>
      <c r="E875" s="12" t="s">
        <v>111</v>
      </c>
      <c r="F875" s="12" t="s">
        <v>111</v>
      </c>
      <c r="G875" s="54"/>
      <c r="H875" s="55"/>
      <c r="I875" s="54"/>
      <c r="J875" s="54"/>
      <c r="K875" s="14">
        <v>1</v>
      </c>
      <c r="L875" s="13">
        <v>1</v>
      </c>
      <c r="M875" s="54">
        <f>K875*L875*$M$2</f>
        <v>3135</v>
      </c>
      <c r="N875" s="56"/>
      <c r="O875" s="54"/>
      <c r="P875" s="55"/>
      <c r="Q875" s="54"/>
      <c r="R875" s="54"/>
      <c r="S875" s="54"/>
      <c r="T875" s="16">
        <f t="shared" si="31"/>
        <v>3135</v>
      </c>
    </row>
    <row r="876" spans="1:20" ht="15" hidden="1" outlineLevel="2">
      <c r="A876" s="5" t="s">
        <v>140</v>
      </c>
      <c r="B876" s="19" t="s">
        <v>243</v>
      </c>
      <c r="C876" s="6">
        <v>404420</v>
      </c>
      <c r="D876" s="5" t="s">
        <v>419</v>
      </c>
      <c r="E876" s="5" t="s">
        <v>133</v>
      </c>
      <c r="F876" s="5" t="s">
        <v>133</v>
      </c>
      <c r="G876" s="52"/>
      <c r="H876" s="53"/>
      <c r="I876" s="52"/>
      <c r="J876" s="52"/>
      <c r="K876" s="15"/>
      <c r="L876" s="5"/>
      <c r="M876" s="52"/>
      <c r="N876" s="5"/>
      <c r="O876" s="52"/>
      <c r="P876" s="53"/>
      <c r="Q876" s="52"/>
      <c r="R876" s="52"/>
      <c r="S876" s="52">
        <v>10.08</v>
      </c>
      <c r="T876" s="16">
        <f t="shared" si="31"/>
        <v>10.08</v>
      </c>
    </row>
    <row r="877" spans="1:20" ht="15" hidden="1" outlineLevel="2">
      <c r="A877" s="5" t="s">
        <v>140</v>
      </c>
      <c r="B877" s="19" t="s">
        <v>243</v>
      </c>
      <c r="C877" s="6">
        <v>404420</v>
      </c>
      <c r="D877" s="5" t="s">
        <v>270</v>
      </c>
      <c r="E877" s="5" t="s">
        <v>36</v>
      </c>
      <c r="F877" s="5" t="s">
        <v>36</v>
      </c>
      <c r="G877" s="52"/>
      <c r="H877" s="53"/>
      <c r="I877" s="52"/>
      <c r="J877" s="52"/>
      <c r="K877" s="15"/>
      <c r="L877" s="5"/>
      <c r="M877" s="52"/>
      <c r="N877" s="15">
        <f>O877/$O$2</f>
        <v>2.5</v>
      </c>
      <c r="O877" s="52">
        <v>180</v>
      </c>
      <c r="P877" s="53"/>
      <c r="Q877" s="52"/>
      <c r="R877" s="52"/>
      <c r="S877" s="52"/>
      <c r="T877" s="16">
        <f t="shared" si="31"/>
        <v>180</v>
      </c>
    </row>
    <row r="878" spans="1:20" ht="15" hidden="1" outlineLevel="2">
      <c r="A878" s="5" t="s">
        <v>140</v>
      </c>
      <c r="B878" s="19" t="s">
        <v>243</v>
      </c>
      <c r="C878" s="6">
        <v>404435</v>
      </c>
      <c r="D878" s="5" t="s">
        <v>406</v>
      </c>
      <c r="E878" s="5" t="s">
        <v>107</v>
      </c>
      <c r="F878" s="7">
        <v>15</v>
      </c>
      <c r="G878" s="8">
        <v>904.6727490000001</v>
      </c>
      <c r="H878" s="9">
        <v>2613</v>
      </c>
      <c r="I878" s="8">
        <f>H878*$H$1</f>
        <v>261.3</v>
      </c>
      <c r="J878" s="8"/>
      <c r="K878" s="15"/>
      <c r="L878" s="5"/>
      <c r="M878" s="8"/>
      <c r="N878" s="5"/>
      <c r="O878" s="8"/>
      <c r="P878" s="9"/>
      <c r="Q878" s="8"/>
      <c r="R878" s="8"/>
      <c r="S878" s="8"/>
      <c r="T878" s="16">
        <f t="shared" si="31"/>
        <v>1165.972749</v>
      </c>
    </row>
    <row r="879" spans="1:20" ht="15" hidden="1" outlineLevel="2">
      <c r="A879" s="5" t="s">
        <v>140</v>
      </c>
      <c r="B879" s="19" t="s">
        <v>243</v>
      </c>
      <c r="C879" s="6">
        <v>404435</v>
      </c>
      <c r="D879" s="5" t="s">
        <v>406</v>
      </c>
      <c r="E879" s="5" t="s">
        <v>107</v>
      </c>
      <c r="F879" s="7" t="s">
        <v>138</v>
      </c>
      <c r="G879" s="8">
        <v>5.4812460000000005</v>
      </c>
      <c r="H879" s="9">
        <v>4</v>
      </c>
      <c r="I879" s="8">
        <f>H879*$H$3</f>
        <v>0.24</v>
      </c>
      <c r="J879" s="8"/>
      <c r="K879" s="15"/>
      <c r="L879" s="5"/>
      <c r="M879" s="8"/>
      <c r="N879" s="5"/>
      <c r="O879" s="8"/>
      <c r="P879" s="9"/>
      <c r="Q879" s="8"/>
      <c r="R879" s="8"/>
      <c r="S879" s="8"/>
      <c r="T879" s="16">
        <f t="shared" si="31"/>
        <v>5.721246000000001</v>
      </c>
    </row>
    <row r="880" spans="1:20" ht="15" hidden="1" outlineLevel="2">
      <c r="A880" s="5" t="s">
        <v>140</v>
      </c>
      <c r="B880" s="19" t="s">
        <v>243</v>
      </c>
      <c r="C880" s="6">
        <v>404435</v>
      </c>
      <c r="D880" s="5" t="s">
        <v>406</v>
      </c>
      <c r="E880" s="5" t="s">
        <v>107</v>
      </c>
      <c r="F880" s="7" t="s">
        <v>139</v>
      </c>
      <c r="G880" s="8">
        <v>18.310599999999997</v>
      </c>
      <c r="H880" s="9">
        <v>41</v>
      </c>
      <c r="I880" s="8">
        <f>H880*$H$3</f>
        <v>2.46</v>
      </c>
      <c r="J880" s="8"/>
      <c r="K880" s="15"/>
      <c r="L880" s="5"/>
      <c r="M880" s="8"/>
      <c r="N880" s="5"/>
      <c r="O880" s="8"/>
      <c r="P880" s="9"/>
      <c r="Q880" s="8"/>
      <c r="R880" s="8"/>
      <c r="S880" s="8"/>
      <c r="T880" s="16">
        <f t="shared" si="31"/>
        <v>20.770599999999998</v>
      </c>
    </row>
    <row r="881" spans="1:20" ht="15" hidden="1" outlineLevel="2">
      <c r="A881" s="5" t="s">
        <v>140</v>
      </c>
      <c r="B881" s="19" t="s">
        <v>243</v>
      </c>
      <c r="C881" s="6">
        <v>404435</v>
      </c>
      <c r="D881" s="5" t="s">
        <v>406</v>
      </c>
      <c r="E881" s="5" t="s">
        <v>107</v>
      </c>
      <c r="F881" s="7" t="s">
        <v>116</v>
      </c>
      <c r="G881" s="8">
        <v>7.055125</v>
      </c>
      <c r="H881" s="9">
        <v>14</v>
      </c>
      <c r="I881" s="8">
        <f>H881*$H$2</f>
        <v>6.72</v>
      </c>
      <c r="J881" s="8"/>
      <c r="K881" s="15"/>
      <c r="L881" s="5"/>
      <c r="M881" s="8"/>
      <c r="N881" s="5"/>
      <c r="O881" s="8"/>
      <c r="P881" s="9"/>
      <c r="Q881" s="8"/>
      <c r="R881" s="8"/>
      <c r="S881" s="8"/>
      <c r="T881" s="16">
        <f t="shared" si="31"/>
        <v>13.775125</v>
      </c>
    </row>
    <row r="882" spans="1:20" ht="15" hidden="1" outlineLevel="2">
      <c r="A882" s="5" t="s">
        <v>140</v>
      </c>
      <c r="B882" s="19" t="s">
        <v>243</v>
      </c>
      <c r="C882" s="6">
        <v>404435</v>
      </c>
      <c r="D882" s="5" t="s">
        <v>406</v>
      </c>
      <c r="E882" s="5" t="s">
        <v>107</v>
      </c>
      <c r="F882" s="5" t="s">
        <v>110</v>
      </c>
      <c r="G882" s="52"/>
      <c r="H882" s="53"/>
      <c r="I882" s="52"/>
      <c r="J882" s="52">
        <v>180</v>
      </c>
      <c r="K882" s="15"/>
      <c r="L882" s="5"/>
      <c r="M882" s="52"/>
      <c r="N882" s="5"/>
      <c r="O882" s="52"/>
      <c r="P882" s="53"/>
      <c r="Q882" s="52"/>
      <c r="R882" s="52"/>
      <c r="S882" s="52"/>
      <c r="T882" s="16">
        <f t="shared" si="31"/>
        <v>180</v>
      </c>
    </row>
    <row r="883" spans="1:20" ht="15" hidden="1" outlineLevel="2">
      <c r="A883" s="5" t="s">
        <v>140</v>
      </c>
      <c r="B883" s="19" t="s">
        <v>243</v>
      </c>
      <c r="C883" s="6">
        <v>404435</v>
      </c>
      <c r="D883" s="5" t="s">
        <v>406</v>
      </c>
      <c r="E883" s="5" t="s">
        <v>36</v>
      </c>
      <c r="F883" s="5" t="s">
        <v>36</v>
      </c>
      <c r="G883" s="52"/>
      <c r="H883" s="53"/>
      <c r="I883" s="52"/>
      <c r="J883" s="52"/>
      <c r="K883" s="15"/>
      <c r="L883" s="5"/>
      <c r="M883" s="52"/>
      <c r="N883" s="15">
        <f>O883/$O$2</f>
        <v>2.5</v>
      </c>
      <c r="O883" s="52">
        <v>180</v>
      </c>
      <c r="P883" s="53"/>
      <c r="Q883" s="52"/>
      <c r="R883" s="52"/>
      <c r="S883" s="52"/>
      <c r="T883" s="16">
        <f t="shared" si="31"/>
        <v>180</v>
      </c>
    </row>
    <row r="884" spans="1:20" ht="15" hidden="1" outlineLevel="2">
      <c r="A884" s="5" t="s">
        <v>140</v>
      </c>
      <c r="B884" s="19" t="s">
        <v>243</v>
      </c>
      <c r="C884" s="6">
        <v>404435</v>
      </c>
      <c r="D884" s="5" t="s">
        <v>406</v>
      </c>
      <c r="E884" s="5" t="s">
        <v>107</v>
      </c>
      <c r="F884" s="7" t="s">
        <v>154</v>
      </c>
      <c r="G884" s="8">
        <v>6350.762000000001</v>
      </c>
      <c r="H884" s="9">
        <v>20493</v>
      </c>
      <c r="I884" s="8">
        <f>H884*$H$3</f>
        <v>1229.58</v>
      </c>
      <c r="J884" s="8"/>
      <c r="K884" s="15"/>
      <c r="L884" s="5"/>
      <c r="M884" s="8"/>
      <c r="N884" s="5"/>
      <c r="O884" s="8"/>
      <c r="P884" s="9"/>
      <c r="Q884" s="8"/>
      <c r="R884" s="8"/>
      <c r="S884" s="8"/>
      <c r="T884" s="16">
        <f t="shared" si="31"/>
        <v>7580.342000000001</v>
      </c>
    </row>
    <row r="885" spans="1:20" ht="15" hidden="1" outlineLevel="2">
      <c r="A885" s="12" t="s">
        <v>140</v>
      </c>
      <c r="B885" s="20" t="s">
        <v>243</v>
      </c>
      <c r="C885" s="12">
        <v>404435</v>
      </c>
      <c r="D885" s="12" t="s">
        <v>406</v>
      </c>
      <c r="E885" s="12" t="s">
        <v>111</v>
      </c>
      <c r="F885" s="12" t="s">
        <v>111</v>
      </c>
      <c r="G885" s="54"/>
      <c r="H885" s="55"/>
      <c r="I885" s="54"/>
      <c r="J885" s="54"/>
      <c r="K885" s="14">
        <v>1</v>
      </c>
      <c r="L885" s="13">
        <v>0.3</v>
      </c>
      <c r="M885" s="54">
        <f>K885*L885*$M$2</f>
        <v>940.5</v>
      </c>
      <c r="N885" s="56"/>
      <c r="O885" s="54"/>
      <c r="P885" s="55"/>
      <c r="Q885" s="54"/>
      <c r="R885" s="54"/>
      <c r="S885" s="54"/>
      <c r="T885" s="16">
        <f t="shared" si="31"/>
        <v>940.5</v>
      </c>
    </row>
    <row r="886" spans="1:20" ht="15" hidden="1" outlineLevel="2">
      <c r="A886" s="5" t="s">
        <v>140</v>
      </c>
      <c r="B886" s="19" t="s">
        <v>243</v>
      </c>
      <c r="C886" s="6">
        <v>404435</v>
      </c>
      <c r="D886" s="5" t="s">
        <v>406</v>
      </c>
      <c r="E886" s="5" t="s">
        <v>133</v>
      </c>
      <c r="F886" s="5" t="s">
        <v>133</v>
      </c>
      <c r="G886" s="52"/>
      <c r="H886" s="53"/>
      <c r="I886" s="52"/>
      <c r="J886" s="52"/>
      <c r="K886" s="15"/>
      <c r="L886" s="5"/>
      <c r="M886" s="52"/>
      <c r="N886" s="5"/>
      <c r="O886" s="52"/>
      <c r="P886" s="53"/>
      <c r="Q886" s="52"/>
      <c r="R886" s="52"/>
      <c r="S886" s="52">
        <v>27.62</v>
      </c>
      <c r="T886" s="16">
        <f t="shared" si="31"/>
        <v>27.62</v>
      </c>
    </row>
    <row r="887" spans="1:20" ht="15" hidden="1" outlineLevel="2">
      <c r="A887" s="5" t="s">
        <v>140</v>
      </c>
      <c r="B887" s="19" t="s">
        <v>145</v>
      </c>
      <c r="C887" s="6">
        <v>404503</v>
      </c>
      <c r="D887" s="5" t="s">
        <v>296</v>
      </c>
      <c r="E887" s="5" t="s">
        <v>107</v>
      </c>
      <c r="F887" s="7">
        <v>15</v>
      </c>
      <c r="G887" s="8">
        <v>17.582152</v>
      </c>
      <c r="H887" s="9">
        <v>51</v>
      </c>
      <c r="I887" s="8">
        <f>H887*$H$1</f>
        <v>5.1000000000000005</v>
      </c>
      <c r="J887" s="8"/>
      <c r="K887" s="15"/>
      <c r="L887" s="5"/>
      <c r="M887" s="8"/>
      <c r="N887" s="5"/>
      <c r="O887" s="8"/>
      <c r="P887" s="9"/>
      <c r="Q887" s="8"/>
      <c r="R887" s="8"/>
      <c r="S887" s="8"/>
      <c r="T887" s="16">
        <f t="shared" si="31"/>
        <v>22.682152000000002</v>
      </c>
    </row>
    <row r="888" spans="1:20" ht="15" hidden="1" outlineLevel="2">
      <c r="A888" s="5" t="s">
        <v>140</v>
      </c>
      <c r="B888" s="19" t="s">
        <v>145</v>
      </c>
      <c r="C888" s="6">
        <v>404503</v>
      </c>
      <c r="D888" s="5" t="s">
        <v>296</v>
      </c>
      <c r="E888" s="5" t="s">
        <v>107</v>
      </c>
      <c r="F888" s="7" t="s">
        <v>137</v>
      </c>
      <c r="G888" s="8">
        <v>3.1840905</v>
      </c>
      <c r="H888" s="9">
        <v>1</v>
      </c>
      <c r="I888" s="8">
        <f>H888*$H$3</f>
        <v>0.06</v>
      </c>
      <c r="J888" s="8"/>
      <c r="K888" s="15"/>
      <c r="L888" s="5"/>
      <c r="M888" s="8"/>
      <c r="N888" s="5"/>
      <c r="O888" s="8"/>
      <c r="P888" s="9"/>
      <c r="Q888" s="8"/>
      <c r="R888" s="8"/>
      <c r="S888" s="8"/>
      <c r="T888" s="16">
        <f t="shared" si="31"/>
        <v>3.2440905</v>
      </c>
    </row>
    <row r="889" spans="1:20" ht="15" hidden="1" outlineLevel="2">
      <c r="A889" s="5" t="s">
        <v>140</v>
      </c>
      <c r="B889" s="19" t="s">
        <v>145</v>
      </c>
      <c r="C889" s="6">
        <v>404503</v>
      </c>
      <c r="D889" s="5" t="s">
        <v>296</v>
      </c>
      <c r="E889" s="5" t="s">
        <v>107</v>
      </c>
      <c r="F889" s="7" t="s">
        <v>139</v>
      </c>
      <c r="G889" s="8">
        <v>1.3397999999999999</v>
      </c>
      <c r="H889" s="11">
        <v>3</v>
      </c>
      <c r="I889" s="10">
        <f>H889*$H$3</f>
        <v>0.18</v>
      </c>
      <c r="J889" s="8"/>
      <c r="K889" s="15"/>
      <c r="L889" s="5"/>
      <c r="M889" s="10"/>
      <c r="N889" s="5"/>
      <c r="O889" s="10"/>
      <c r="P889" s="11"/>
      <c r="Q889" s="10"/>
      <c r="R889" s="10"/>
      <c r="S889" s="10"/>
      <c r="T889" s="16">
        <f t="shared" si="31"/>
        <v>1.5197999999999998</v>
      </c>
    </row>
    <row r="890" spans="1:20" ht="15" hidden="1" outlineLevel="2">
      <c r="A890" s="5" t="s">
        <v>140</v>
      </c>
      <c r="B890" s="19" t="s">
        <v>145</v>
      </c>
      <c r="C890" s="6">
        <v>404503</v>
      </c>
      <c r="D890" s="5" t="s">
        <v>296</v>
      </c>
      <c r="E890" s="5" t="s">
        <v>107</v>
      </c>
      <c r="F890" s="5" t="s">
        <v>110</v>
      </c>
      <c r="G890" s="52"/>
      <c r="H890" s="53"/>
      <c r="I890" s="52"/>
      <c r="J890" s="52">
        <v>15</v>
      </c>
      <c r="K890" s="15"/>
      <c r="L890" s="5"/>
      <c r="M890" s="52"/>
      <c r="N890" s="5"/>
      <c r="O890" s="52"/>
      <c r="P890" s="53"/>
      <c r="Q890" s="52"/>
      <c r="R890" s="52"/>
      <c r="S890" s="52"/>
      <c r="T890" s="16">
        <f t="shared" si="31"/>
        <v>15</v>
      </c>
    </row>
    <row r="891" spans="1:20" ht="15" hidden="1" outlineLevel="2">
      <c r="A891" s="5" t="s">
        <v>140</v>
      </c>
      <c r="B891" s="19" t="s">
        <v>163</v>
      </c>
      <c r="C891" s="6">
        <v>404504</v>
      </c>
      <c r="D891" s="5" t="s">
        <v>381</v>
      </c>
      <c r="E891" s="5" t="s">
        <v>107</v>
      </c>
      <c r="F891" s="7">
        <v>15</v>
      </c>
      <c r="G891" s="8">
        <v>186.89271700000003</v>
      </c>
      <c r="H891" s="9">
        <v>542</v>
      </c>
      <c r="I891" s="8">
        <f>H891*$H$1</f>
        <v>54.2</v>
      </c>
      <c r="J891" s="8"/>
      <c r="K891" s="15"/>
      <c r="L891" s="5"/>
      <c r="M891" s="8"/>
      <c r="N891" s="5"/>
      <c r="O891" s="8"/>
      <c r="P891" s="9"/>
      <c r="Q891" s="8"/>
      <c r="R891" s="8"/>
      <c r="S891" s="8"/>
      <c r="T891" s="16">
        <f t="shared" si="31"/>
        <v>241.09271700000005</v>
      </c>
    </row>
    <row r="892" spans="1:20" ht="15" hidden="1" outlineLevel="2">
      <c r="A892" s="5" t="s">
        <v>140</v>
      </c>
      <c r="B892" s="19" t="s">
        <v>163</v>
      </c>
      <c r="C892" s="6">
        <v>404504</v>
      </c>
      <c r="D892" s="5" t="s">
        <v>381</v>
      </c>
      <c r="E892" s="5" t="s">
        <v>107</v>
      </c>
      <c r="F892" s="7" t="s">
        <v>137</v>
      </c>
      <c r="G892" s="8">
        <v>1.937246</v>
      </c>
      <c r="H892" s="9">
        <v>1</v>
      </c>
      <c r="I892" s="8">
        <f>H892*$H$3</f>
        <v>0.06</v>
      </c>
      <c r="J892" s="8"/>
      <c r="K892" s="15"/>
      <c r="L892" s="5"/>
      <c r="M892" s="8"/>
      <c r="N892" s="5"/>
      <c r="O892" s="8"/>
      <c r="P892" s="9"/>
      <c r="Q892" s="8"/>
      <c r="R892" s="8"/>
      <c r="S892" s="8"/>
      <c r="T892" s="16">
        <f t="shared" si="31"/>
        <v>1.997246</v>
      </c>
    </row>
    <row r="893" spans="1:20" ht="15" hidden="1" outlineLevel="2">
      <c r="A893" s="5" t="s">
        <v>140</v>
      </c>
      <c r="B893" s="19" t="s">
        <v>163</v>
      </c>
      <c r="C893" s="6">
        <v>404504</v>
      </c>
      <c r="D893" s="5" t="s">
        <v>381</v>
      </c>
      <c r="E893" s="5" t="s">
        <v>107</v>
      </c>
      <c r="F893" s="7" t="s">
        <v>138</v>
      </c>
      <c r="G893" s="8">
        <v>40.805955000000004</v>
      </c>
      <c r="H893" s="9">
        <v>37</v>
      </c>
      <c r="I893" s="8">
        <f>H893*$H$3</f>
        <v>2.2199999999999998</v>
      </c>
      <c r="J893" s="8"/>
      <c r="K893" s="15"/>
      <c r="L893" s="5"/>
      <c r="M893" s="8"/>
      <c r="N893" s="5"/>
      <c r="O893" s="8"/>
      <c r="P893" s="9"/>
      <c r="Q893" s="8"/>
      <c r="R893" s="8"/>
      <c r="S893" s="8"/>
      <c r="T893" s="16">
        <f t="shared" si="31"/>
        <v>43.025955</v>
      </c>
    </row>
    <row r="894" spans="1:20" ht="15" hidden="1" outlineLevel="2">
      <c r="A894" s="5" t="s">
        <v>140</v>
      </c>
      <c r="B894" s="19" t="s">
        <v>163</v>
      </c>
      <c r="C894" s="6">
        <v>404504</v>
      </c>
      <c r="D894" s="5" t="s">
        <v>381</v>
      </c>
      <c r="E894" s="5" t="s">
        <v>107</v>
      </c>
      <c r="F894" s="7" t="s">
        <v>139</v>
      </c>
      <c r="G894" s="8">
        <v>14.534799999999999</v>
      </c>
      <c r="H894" s="9">
        <v>31</v>
      </c>
      <c r="I894" s="8">
        <f>H894*$H$3</f>
        <v>1.8599999999999999</v>
      </c>
      <c r="J894" s="8"/>
      <c r="K894" s="15"/>
      <c r="L894" s="5"/>
      <c r="M894" s="8"/>
      <c r="N894" s="5"/>
      <c r="O894" s="8"/>
      <c r="P894" s="9"/>
      <c r="Q894" s="8"/>
      <c r="R894" s="8"/>
      <c r="S894" s="8"/>
      <c r="T894" s="16">
        <f t="shared" si="31"/>
        <v>16.3948</v>
      </c>
    </row>
    <row r="895" spans="1:20" ht="15" hidden="1" outlineLevel="2">
      <c r="A895" s="5" t="s">
        <v>140</v>
      </c>
      <c r="B895" s="19" t="s">
        <v>163</v>
      </c>
      <c r="C895" s="6">
        <v>404504</v>
      </c>
      <c r="D895" s="5" t="s">
        <v>381</v>
      </c>
      <c r="E895" s="5" t="s">
        <v>107</v>
      </c>
      <c r="F895" s="7" t="s">
        <v>116</v>
      </c>
      <c r="G895" s="8">
        <v>2.3499980000000003</v>
      </c>
      <c r="H895" s="9">
        <v>2</v>
      </c>
      <c r="I895" s="8">
        <f>H895*$H$2</f>
        <v>0.96</v>
      </c>
      <c r="J895" s="8"/>
      <c r="K895" s="15"/>
      <c r="L895" s="5"/>
      <c r="M895" s="8"/>
      <c r="N895" s="5"/>
      <c r="O895" s="8"/>
      <c r="P895" s="9"/>
      <c r="Q895" s="8"/>
      <c r="R895" s="8"/>
      <c r="S895" s="8"/>
      <c r="T895" s="16">
        <f t="shared" si="31"/>
        <v>3.309998</v>
      </c>
    </row>
    <row r="896" spans="1:20" ht="15" hidden="1" outlineLevel="2">
      <c r="A896" s="5" t="s">
        <v>140</v>
      </c>
      <c r="B896" s="19" t="s">
        <v>163</v>
      </c>
      <c r="C896" s="6">
        <v>404504</v>
      </c>
      <c r="D896" s="5" t="s">
        <v>381</v>
      </c>
      <c r="E896" s="5" t="s">
        <v>107</v>
      </c>
      <c r="F896" s="5" t="s">
        <v>110</v>
      </c>
      <c r="G896" s="52"/>
      <c r="H896" s="53"/>
      <c r="I896" s="52"/>
      <c r="J896" s="52">
        <v>180</v>
      </c>
      <c r="K896" s="15"/>
      <c r="L896" s="5"/>
      <c r="M896" s="52"/>
      <c r="N896" s="5"/>
      <c r="O896" s="52"/>
      <c r="P896" s="53"/>
      <c r="Q896" s="52"/>
      <c r="R896" s="52"/>
      <c r="S896" s="52"/>
      <c r="T896" s="16">
        <f t="shared" si="31"/>
        <v>180</v>
      </c>
    </row>
    <row r="897" spans="1:20" ht="15" hidden="1" outlineLevel="2">
      <c r="A897" s="5" t="s">
        <v>140</v>
      </c>
      <c r="B897" s="19" t="s">
        <v>163</v>
      </c>
      <c r="C897" s="6">
        <v>404504</v>
      </c>
      <c r="D897" s="5" t="s">
        <v>381</v>
      </c>
      <c r="E897" s="5" t="s">
        <v>36</v>
      </c>
      <c r="F897" s="5" t="s">
        <v>36</v>
      </c>
      <c r="G897" s="52"/>
      <c r="H897" s="53"/>
      <c r="I897" s="52"/>
      <c r="J897" s="52"/>
      <c r="K897" s="15"/>
      <c r="L897" s="5"/>
      <c r="M897" s="52"/>
      <c r="N897" s="15">
        <f>O897/$O$2</f>
        <v>11.5</v>
      </c>
      <c r="O897" s="52">
        <v>828</v>
      </c>
      <c r="P897" s="53"/>
      <c r="Q897" s="52"/>
      <c r="R897" s="52"/>
      <c r="S897" s="52"/>
      <c r="T897" s="16">
        <f t="shared" si="31"/>
        <v>828</v>
      </c>
    </row>
    <row r="898" spans="1:20" ht="15" hidden="1" outlineLevel="2">
      <c r="A898" s="12" t="s">
        <v>140</v>
      </c>
      <c r="B898" s="20" t="s">
        <v>163</v>
      </c>
      <c r="C898" s="12">
        <v>404504</v>
      </c>
      <c r="D898" s="12" t="s">
        <v>381</v>
      </c>
      <c r="E898" s="12" t="s">
        <v>111</v>
      </c>
      <c r="F898" s="12" t="s">
        <v>111</v>
      </c>
      <c r="G898" s="54"/>
      <c r="H898" s="55"/>
      <c r="I898" s="54"/>
      <c r="J898" s="54"/>
      <c r="K898" s="14">
        <v>1</v>
      </c>
      <c r="L898" s="13">
        <v>1</v>
      </c>
      <c r="M898" s="54">
        <f>K898*L898*$M$2</f>
        <v>3135</v>
      </c>
      <c r="N898" s="56"/>
      <c r="O898" s="54"/>
      <c r="P898" s="55"/>
      <c r="Q898" s="54"/>
      <c r="R898" s="54"/>
      <c r="S898" s="54"/>
      <c r="T898" s="16">
        <f t="shared" si="31"/>
        <v>3135</v>
      </c>
    </row>
    <row r="899" spans="1:20" ht="15" hidden="1" outlineLevel="2">
      <c r="A899" s="5" t="s">
        <v>140</v>
      </c>
      <c r="B899" s="19" t="s">
        <v>163</v>
      </c>
      <c r="C899" s="6">
        <v>404504</v>
      </c>
      <c r="D899" s="5" t="s">
        <v>381</v>
      </c>
      <c r="E899" s="5" t="s">
        <v>44</v>
      </c>
      <c r="F899" s="5" t="s">
        <v>44</v>
      </c>
      <c r="G899" s="52"/>
      <c r="H899" s="53"/>
      <c r="I899" s="52"/>
      <c r="J899" s="52"/>
      <c r="K899" s="15"/>
      <c r="L899" s="5"/>
      <c r="M899" s="52"/>
      <c r="N899" s="5"/>
      <c r="O899" s="52"/>
      <c r="P899" s="53">
        <f>R899/$R$2</f>
        <v>372</v>
      </c>
      <c r="Q899" s="52">
        <v>93.5</v>
      </c>
      <c r="R899" s="52">
        <v>3.72</v>
      </c>
      <c r="S899" s="52"/>
      <c r="T899" s="16">
        <f t="shared" si="31"/>
        <v>97.22</v>
      </c>
    </row>
    <row r="900" spans="1:20" ht="15" hidden="1" outlineLevel="2">
      <c r="A900" s="5" t="s">
        <v>140</v>
      </c>
      <c r="B900" s="19" t="s">
        <v>163</v>
      </c>
      <c r="C900" s="6">
        <v>404504</v>
      </c>
      <c r="D900" s="5" t="s">
        <v>778</v>
      </c>
      <c r="E900" s="5" t="s">
        <v>36</v>
      </c>
      <c r="F900" s="5" t="s">
        <v>36</v>
      </c>
      <c r="G900" s="52"/>
      <c r="H900" s="53"/>
      <c r="I900" s="52"/>
      <c r="J900" s="52"/>
      <c r="K900" s="15"/>
      <c r="L900" s="5"/>
      <c r="M900" s="52"/>
      <c r="N900" s="15">
        <f>O900/$O$2</f>
        <v>1</v>
      </c>
      <c r="O900" s="52">
        <v>72</v>
      </c>
      <c r="P900" s="53"/>
      <c r="Q900" s="52"/>
      <c r="R900" s="52"/>
      <c r="S900" s="52"/>
      <c r="T900" s="16">
        <f t="shared" si="31"/>
        <v>72</v>
      </c>
    </row>
    <row r="901" spans="1:20" ht="15" hidden="1" outlineLevel="2">
      <c r="A901" s="5" t="s">
        <v>140</v>
      </c>
      <c r="B901" s="19" t="s">
        <v>163</v>
      </c>
      <c r="C901" s="6">
        <v>404505</v>
      </c>
      <c r="D901" s="5" t="s">
        <v>377</v>
      </c>
      <c r="E901" s="5" t="s">
        <v>107</v>
      </c>
      <c r="F901" s="7">
        <v>15</v>
      </c>
      <c r="G901" s="8">
        <v>37.115017</v>
      </c>
      <c r="H901" s="9">
        <v>105</v>
      </c>
      <c r="I901" s="8">
        <f>H901*$H$1</f>
        <v>10.5</v>
      </c>
      <c r="J901" s="8"/>
      <c r="K901" s="15"/>
      <c r="L901" s="5"/>
      <c r="M901" s="8"/>
      <c r="N901" s="5"/>
      <c r="O901" s="8"/>
      <c r="P901" s="9"/>
      <c r="Q901" s="8"/>
      <c r="R901" s="8"/>
      <c r="S901" s="8"/>
      <c r="T901" s="16">
        <f t="shared" si="31"/>
        <v>47.615017</v>
      </c>
    </row>
    <row r="902" spans="1:20" ht="15" hidden="1" outlineLevel="2">
      <c r="A902" s="5" t="s">
        <v>140</v>
      </c>
      <c r="B902" s="19" t="s">
        <v>163</v>
      </c>
      <c r="C902" s="6">
        <v>404505</v>
      </c>
      <c r="D902" s="5" t="s">
        <v>377</v>
      </c>
      <c r="E902" s="5" t="s">
        <v>107</v>
      </c>
      <c r="F902" s="7" t="s">
        <v>139</v>
      </c>
      <c r="G902" s="8">
        <v>12.159699999999999</v>
      </c>
      <c r="H902" s="9">
        <v>26</v>
      </c>
      <c r="I902" s="8">
        <f>H902*$H$3</f>
        <v>1.56</v>
      </c>
      <c r="J902" s="8"/>
      <c r="K902" s="15"/>
      <c r="L902" s="5"/>
      <c r="M902" s="8"/>
      <c r="N902" s="5"/>
      <c r="O902" s="8"/>
      <c r="P902" s="9"/>
      <c r="Q902" s="8"/>
      <c r="R902" s="8"/>
      <c r="S902" s="8"/>
      <c r="T902" s="16">
        <f t="shared" si="31"/>
        <v>13.7197</v>
      </c>
    </row>
    <row r="903" spans="1:20" ht="15" hidden="1" outlineLevel="2">
      <c r="A903" s="5" t="s">
        <v>140</v>
      </c>
      <c r="B903" s="19" t="s">
        <v>163</v>
      </c>
      <c r="C903" s="6">
        <v>404505</v>
      </c>
      <c r="D903" s="5" t="s">
        <v>377</v>
      </c>
      <c r="E903" s="5" t="s">
        <v>107</v>
      </c>
      <c r="F903" s="5" t="s">
        <v>110</v>
      </c>
      <c r="G903" s="52"/>
      <c r="H903" s="53"/>
      <c r="I903" s="52"/>
      <c r="J903" s="52">
        <v>150</v>
      </c>
      <c r="K903" s="15"/>
      <c r="L903" s="5"/>
      <c r="M903" s="52"/>
      <c r="N903" s="5"/>
      <c r="O903" s="52"/>
      <c r="P903" s="53"/>
      <c r="Q903" s="52"/>
      <c r="R903" s="52"/>
      <c r="S903" s="52"/>
      <c r="T903" s="16">
        <f t="shared" si="31"/>
        <v>150</v>
      </c>
    </row>
    <row r="904" spans="1:20" ht="15" hidden="1" outlineLevel="2">
      <c r="A904" s="5" t="s">
        <v>140</v>
      </c>
      <c r="B904" s="19" t="s">
        <v>163</v>
      </c>
      <c r="C904" s="6">
        <v>404505</v>
      </c>
      <c r="D904" s="5" t="s">
        <v>377</v>
      </c>
      <c r="E904" s="5" t="s">
        <v>36</v>
      </c>
      <c r="F904" s="5" t="s">
        <v>36</v>
      </c>
      <c r="G904" s="52"/>
      <c r="H904" s="53"/>
      <c r="I904" s="52"/>
      <c r="J904" s="52"/>
      <c r="K904" s="15"/>
      <c r="L904" s="5"/>
      <c r="M904" s="52"/>
      <c r="N904" s="15">
        <f>O904/$O$2</f>
        <v>0.25</v>
      </c>
      <c r="O904" s="52">
        <v>18</v>
      </c>
      <c r="P904" s="53"/>
      <c r="Q904" s="52"/>
      <c r="R904" s="52"/>
      <c r="S904" s="52"/>
      <c r="T904" s="16">
        <f t="shared" si="31"/>
        <v>18</v>
      </c>
    </row>
    <row r="905" spans="1:20" ht="15" hidden="1" outlineLevel="2">
      <c r="A905" s="12" t="s">
        <v>140</v>
      </c>
      <c r="B905" s="20" t="s">
        <v>163</v>
      </c>
      <c r="C905" s="12">
        <v>404505</v>
      </c>
      <c r="D905" s="12" t="s">
        <v>377</v>
      </c>
      <c r="E905" s="12" t="s">
        <v>111</v>
      </c>
      <c r="F905" s="12" t="s">
        <v>111</v>
      </c>
      <c r="G905" s="54"/>
      <c r="H905" s="55"/>
      <c r="I905" s="54"/>
      <c r="J905" s="54"/>
      <c r="K905" s="14">
        <v>1.04</v>
      </c>
      <c r="L905" s="13">
        <v>1</v>
      </c>
      <c r="M905" s="54">
        <f>K905*L905*$M$2</f>
        <v>3260.4</v>
      </c>
      <c r="N905" s="56"/>
      <c r="O905" s="54"/>
      <c r="P905" s="55"/>
      <c r="Q905" s="54"/>
      <c r="R905" s="54"/>
      <c r="S905" s="54"/>
      <c r="T905" s="16">
        <f t="shared" si="31"/>
        <v>3260.4</v>
      </c>
    </row>
    <row r="906" spans="1:20" ht="15" hidden="1" outlineLevel="2">
      <c r="A906" s="5" t="s">
        <v>140</v>
      </c>
      <c r="B906" s="19" t="s">
        <v>163</v>
      </c>
      <c r="C906" s="6">
        <v>404510</v>
      </c>
      <c r="D906" s="5" t="s">
        <v>376</v>
      </c>
      <c r="E906" s="5" t="s">
        <v>107</v>
      </c>
      <c r="F906" s="7">
        <v>15</v>
      </c>
      <c r="G906" s="8">
        <v>8.405051</v>
      </c>
      <c r="H906" s="9">
        <v>22</v>
      </c>
      <c r="I906" s="8">
        <f>H906*$H$1</f>
        <v>2.2</v>
      </c>
      <c r="J906" s="8"/>
      <c r="K906" s="15"/>
      <c r="L906" s="5"/>
      <c r="M906" s="8"/>
      <c r="N906" s="5"/>
      <c r="O906" s="8"/>
      <c r="P906" s="9"/>
      <c r="Q906" s="8"/>
      <c r="R906" s="8"/>
      <c r="S906" s="8"/>
      <c r="T906" s="16">
        <f t="shared" si="31"/>
        <v>10.605051</v>
      </c>
    </row>
    <row r="907" spans="1:20" ht="15" hidden="1" outlineLevel="2">
      <c r="A907" s="5" t="s">
        <v>140</v>
      </c>
      <c r="B907" s="19" t="s">
        <v>163</v>
      </c>
      <c r="C907" s="6">
        <v>404510</v>
      </c>
      <c r="D907" s="5" t="s">
        <v>376</v>
      </c>
      <c r="E907" s="5" t="s">
        <v>107</v>
      </c>
      <c r="F907" s="7" t="s">
        <v>139</v>
      </c>
      <c r="G907" s="8">
        <v>3.7453499999999997</v>
      </c>
      <c r="H907" s="9">
        <v>6</v>
      </c>
      <c r="I907" s="8">
        <f>H907*$H$3</f>
        <v>0.36</v>
      </c>
      <c r="J907" s="8"/>
      <c r="K907" s="15"/>
      <c r="L907" s="5"/>
      <c r="M907" s="8"/>
      <c r="N907" s="5"/>
      <c r="O907" s="8"/>
      <c r="P907" s="9"/>
      <c r="Q907" s="8"/>
      <c r="R907" s="8"/>
      <c r="S907" s="8"/>
      <c r="T907" s="16">
        <f t="shared" si="31"/>
        <v>4.10535</v>
      </c>
    </row>
    <row r="908" spans="1:20" ht="15" hidden="1" outlineLevel="2">
      <c r="A908" s="5" t="s">
        <v>140</v>
      </c>
      <c r="B908" s="19" t="s">
        <v>163</v>
      </c>
      <c r="C908" s="6">
        <v>404510</v>
      </c>
      <c r="D908" s="5" t="s">
        <v>376</v>
      </c>
      <c r="E908" s="5" t="s">
        <v>107</v>
      </c>
      <c r="F908" s="5" t="s">
        <v>110</v>
      </c>
      <c r="G908" s="52"/>
      <c r="H908" s="53"/>
      <c r="I908" s="52"/>
      <c r="J908" s="52">
        <v>150</v>
      </c>
      <c r="K908" s="15"/>
      <c r="L908" s="5"/>
      <c r="M908" s="52"/>
      <c r="N908" s="5"/>
      <c r="O908" s="52"/>
      <c r="P908" s="53"/>
      <c r="Q908" s="52"/>
      <c r="R908" s="52"/>
      <c r="S908" s="52"/>
      <c r="T908" s="16">
        <f t="shared" si="31"/>
        <v>150</v>
      </c>
    </row>
    <row r="909" spans="1:20" ht="15" hidden="1" outlineLevel="2">
      <c r="A909" s="12" t="s">
        <v>140</v>
      </c>
      <c r="B909" s="20" t="s">
        <v>163</v>
      </c>
      <c r="C909" s="12">
        <v>404510</v>
      </c>
      <c r="D909" s="12" t="s">
        <v>376</v>
      </c>
      <c r="E909" s="12" t="s">
        <v>111</v>
      </c>
      <c r="F909" s="12" t="s">
        <v>111</v>
      </c>
      <c r="G909" s="54"/>
      <c r="H909" s="55"/>
      <c r="I909" s="54"/>
      <c r="J909" s="54"/>
      <c r="K909" s="14">
        <v>1.74</v>
      </c>
      <c r="L909" s="13">
        <v>1</v>
      </c>
      <c r="M909" s="54">
        <f>K909*L909*$M$2</f>
        <v>5454.9</v>
      </c>
      <c r="N909" s="56"/>
      <c r="O909" s="54"/>
      <c r="P909" s="55"/>
      <c r="Q909" s="54"/>
      <c r="R909" s="54"/>
      <c r="S909" s="54"/>
      <c r="T909" s="16">
        <f t="shared" si="31"/>
        <v>5454.9</v>
      </c>
    </row>
    <row r="910" spans="1:20" ht="15" hidden="1" outlineLevel="2">
      <c r="A910" s="5" t="s">
        <v>140</v>
      </c>
      <c r="B910" s="19" t="s">
        <v>163</v>
      </c>
      <c r="C910" s="6">
        <v>404515</v>
      </c>
      <c r="D910" s="5" t="s">
        <v>372</v>
      </c>
      <c r="E910" s="5" t="s">
        <v>107</v>
      </c>
      <c r="F910" s="7">
        <v>15</v>
      </c>
      <c r="G910" s="8">
        <v>12.882941000000002</v>
      </c>
      <c r="H910" s="9">
        <v>35</v>
      </c>
      <c r="I910" s="8">
        <f>H910*$H$1</f>
        <v>3.5</v>
      </c>
      <c r="J910" s="8"/>
      <c r="K910" s="15"/>
      <c r="L910" s="5"/>
      <c r="M910" s="8"/>
      <c r="N910" s="5"/>
      <c r="O910" s="8"/>
      <c r="P910" s="9"/>
      <c r="Q910" s="8"/>
      <c r="R910" s="8"/>
      <c r="S910" s="8"/>
      <c r="T910" s="16">
        <f t="shared" si="31"/>
        <v>16.382941000000002</v>
      </c>
    </row>
    <row r="911" spans="1:20" ht="15" hidden="1" outlineLevel="2">
      <c r="A911" s="5" t="s">
        <v>140</v>
      </c>
      <c r="B911" s="19" t="s">
        <v>163</v>
      </c>
      <c r="C911" s="6">
        <v>404515</v>
      </c>
      <c r="D911" s="5" t="s">
        <v>372</v>
      </c>
      <c r="E911" s="5" t="s">
        <v>107</v>
      </c>
      <c r="F911" s="7" t="s">
        <v>138</v>
      </c>
      <c r="G911" s="8">
        <v>1.7394360000000002</v>
      </c>
      <c r="H911" s="9">
        <v>2</v>
      </c>
      <c r="I911" s="8">
        <f>H911*$H$3</f>
        <v>0.12</v>
      </c>
      <c r="J911" s="8"/>
      <c r="K911" s="15"/>
      <c r="L911" s="5"/>
      <c r="M911" s="8"/>
      <c r="N911" s="5"/>
      <c r="O911" s="8"/>
      <c r="P911" s="9"/>
      <c r="Q911" s="8"/>
      <c r="R911" s="8"/>
      <c r="S911" s="8"/>
      <c r="T911" s="16">
        <f t="shared" si="31"/>
        <v>1.859436</v>
      </c>
    </row>
    <row r="912" spans="1:20" ht="15" hidden="1" outlineLevel="2">
      <c r="A912" s="5" t="s">
        <v>140</v>
      </c>
      <c r="B912" s="19" t="s">
        <v>163</v>
      </c>
      <c r="C912" s="6">
        <v>404515</v>
      </c>
      <c r="D912" s="5" t="s">
        <v>372</v>
      </c>
      <c r="E912" s="5" t="s">
        <v>107</v>
      </c>
      <c r="F912" s="7" t="s">
        <v>139</v>
      </c>
      <c r="G912" s="8">
        <v>1.0962</v>
      </c>
      <c r="H912" s="9">
        <v>2</v>
      </c>
      <c r="I912" s="8">
        <f>H912*$H$3</f>
        <v>0.12</v>
      </c>
      <c r="J912" s="8"/>
      <c r="K912" s="15"/>
      <c r="L912" s="5"/>
      <c r="M912" s="8"/>
      <c r="N912" s="5"/>
      <c r="O912" s="8"/>
      <c r="P912" s="9"/>
      <c r="Q912" s="8"/>
      <c r="R912" s="8"/>
      <c r="S912" s="8"/>
      <c r="T912" s="16">
        <f t="shared" si="31"/>
        <v>1.2162000000000002</v>
      </c>
    </row>
    <row r="913" spans="1:20" ht="15" hidden="1" outlineLevel="2">
      <c r="A913" s="5" t="s">
        <v>140</v>
      </c>
      <c r="B913" s="19" t="s">
        <v>163</v>
      </c>
      <c r="C913" s="6">
        <v>404515</v>
      </c>
      <c r="D913" s="5" t="s">
        <v>372</v>
      </c>
      <c r="E913" s="5" t="s">
        <v>107</v>
      </c>
      <c r="F913" s="5" t="s">
        <v>110</v>
      </c>
      <c r="G913" s="52"/>
      <c r="H913" s="53"/>
      <c r="I913" s="52"/>
      <c r="J913" s="52">
        <v>150</v>
      </c>
      <c r="K913" s="15"/>
      <c r="L913" s="5"/>
      <c r="M913" s="52"/>
      <c r="N913" s="5"/>
      <c r="O913" s="52"/>
      <c r="P913" s="53"/>
      <c r="Q913" s="52"/>
      <c r="R913" s="52"/>
      <c r="S913" s="52"/>
      <c r="T913" s="16">
        <f t="shared" si="31"/>
        <v>150</v>
      </c>
    </row>
    <row r="914" spans="1:20" ht="15" hidden="1" outlineLevel="2">
      <c r="A914" s="12" t="s">
        <v>140</v>
      </c>
      <c r="B914" s="20" t="s">
        <v>163</v>
      </c>
      <c r="C914" s="12">
        <v>404515</v>
      </c>
      <c r="D914" s="12" t="s">
        <v>372</v>
      </c>
      <c r="E914" s="12" t="s">
        <v>111</v>
      </c>
      <c r="F914" s="12" t="s">
        <v>111</v>
      </c>
      <c r="G914" s="54"/>
      <c r="H914" s="55"/>
      <c r="I914" s="54"/>
      <c r="J914" s="54"/>
      <c r="K914" s="14">
        <v>1.38</v>
      </c>
      <c r="L914" s="13">
        <v>1</v>
      </c>
      <c r="M914" s="54">
        <f>K914*L914*$M$2</f>
        <v>4326.299999999999</v>
      </c>
      <c r="N914" s="56"/>
      <c r="O914" s="54"/>
      <c r="P914" s="55"/>
      <c r="Q914" s="54"/>
      <c r="R914" s="54"/>
      <c r="S914" s="54"/>
      <c r="T914" s="16">
        <f t="shared" si="31"/>
        <v>4326.299999999999</v>
      </c>
    </row>
    <row r="915" spans="1:20" ht="15" hidden="1" outlineLevel="2">
      <c r="A915" s="5" t="s">
        <v>140</v>
      </c>
      <c r="B915" s="19" t="s">
        <v>163</v>
      </c>
      <c r="C915" s="6">
        <v>404520</v>
      </c>
      <c r="D915" s="5" t="s">
        <v>380</v>
      </c>
      <c r="E915" s="5" t="s">
        <v>107</v>
      </c>
      <c r="F915" s="7">
        <v>15</v>
      </c>
      <c r="G915" s="8">
        <v>22.348274000000004</v>
      </c>
      <c r="H915" s="9">
        <v>64</v>
      </c>
      <c r="I915" s="8">
        <f>H915*$H$1</f>
        <v>6.4</v>
      </c>
      <c r="J915" s="8"/>
      <c r="K915" s="15"/>
      <c r="L915" s="5"/>
      <c r="M915" s="8"/>
      <c r="N915" s="5"/>
      <c r="O915" s="8"/>
      <c r="P915" s="9"/>
      <c r="Q915" s="8"/>
      <c r="R915" s="8"/>
      <c r="S915" s="8"/>
      <c r="T915" s="16">
        <f t="shared" si="31"/>
        <v>28.748274000000002</v>
      </c>
    </row>
    <row r="916" spans="1:20" ht="15" hidden="1" outlineLevel="2">
      <c r="A916" s="5" t="s">
        <v>140</v>
      </c>
      <c r="B916" s="19" t="s">
        <v>163</v>
      </c>
      <c r="C916" s="6">
        <v>404520</v>
      </c>
      <c r="D916" s="5" t="s">
        <v>380</v>
      </c>
      <c r="E916" s="5" t="s">
        <v>107</v>
      </c>
      <c r="F916" s="7" t="s">
        <v>138</v>
      </c>
      <c r="G916" s="8">
        <v>8.262321</v>
      </c>
      <c r="H916" s="9">
        <v>6</v>
      </c>
      <c r="I916" s="8">
        <f>H916*$H$3</f>
        <v>0.36</v>
      </c>
      <c r="J916" s="8"/>
      <c r="K916" s="15"/>
      <c r="L916" s="5"/>
      <c r="M916" s="8"/>
      <c r="N916" s="5"/>
      <c r="O916" s="8"/>
      <c r="P916" s="9"/>
      <c r="Q916" s="8"/>
      <c r="R916" s="8"/>
      <c r="S916" s="8"/>
      <c r="T916" s="16">
        <f t="shared" si="31"/>
        <v>8.622321</v>
      </c>
    </row>
    <row r="917" spans="1:20" ht="15" hidden="1" outlineLevel="2">
      <c r="A917" s="5" t="s">
        <v>140</v>
      </c>
      <c r="B917" s="19" t="s">
        <v>163</v>
      </c>
      <c r="C917" s="6">
        <v>404520</v>
      </c>
      <c r="D917" s="5" t="s">
        <v>380</v>
      </c>
      <c r="E917" s="5" t="s">
        <v>107</v>
      </c>
      <c r="F917" s="7" t="s">
        <v>139</v>
      </c>
      <c r="G917" s="8">
        <v>1.5123499999999999</v>
      </c>
      <c r="H917" s="9">
        <v>3</v>
      </c>
      <c r="I917" s="8">
        <f>H917*$H$3</f>
        <v>0.18</v>
      </c>
      <c r="J917" s="8"/>
      <c r="K917" s="15"/>
      <c r="L917" s="5"/>
      <c r="M917" s="8"/>
      <c r="N917" s="5"/>
      <c r="O917" s="8"/>
      <c r="P917" s="9"/>
      <c r="Q917" s="8"/>
      <c r="R917" s="8"/>
      <c r="S917" s="8"/>
      <c r="T917" s="16">
        <f t="shared" si="31"/>
        <v>1.6923499999999998</v>
      </c>
    </row>
    <row r="918" spans="1:20" ht="15" hidden="1" outlineLevel="2">
      <c r="A918" s="5" t="s">
        <v>140</v>
      </c>
      <c r="B918" s="19" t="s">
        <v>163</v>
      </c>
      <c r="C918" s="6">
        <v>404520</v>
      </c>
      <c r="D918" s="5" t="s">
        <v>380</v>
      </c>
      <c r="E918" s="5" t="s">
        <v>107</v>
      </c>
      <c r="F918" s="7" t="s">
        <v>116</v>
      </c>
      <c r="G918" s="8">
        <v>0.5644100000000001</v>
      </c>
      <c r="H918" s="9">
        <v>1</v>
      </c>
      <c r="I918" s="8">
        <f>H918*$H$2</f>
        <v>0.48</v>
      </c>
      <c r="J918" s="8"/>
      <c r="K918" s="15"/>
      <c r="L918" s="5"/>
      <c r="M918" s="8"/>
      <c r="N918" s="5"/>
      <c r="O918" s="8"/>
      <c r="P918" s="9"/>
      <c r="Q918" s="8"/>
      <c r="R918" s="8"/>
      <c r="S918" s="8"/>
      <c r="T918" s="16">
        <f t="shared" si="31"/>
        <v>1.04441</v>
      </c>
    </row>
    <row r="919" spans="1:20" ht="15" hidden="1" outlineLevel="2">
      <c r="A919" s="5" t="s">
        <v>140</v>
      </c>
      <c r="B919" s="19" t="s">
        <v>163</v>
      </c>
      <c r="C919" s="6">
        <v>404520</v>
      </c>
      <c r="D919" s="5" t="s">
        <v>380</v>
      </c>
      <c r="E919" s="5" t="s">
        <v>107</v>
      </c>
      <c r="F919" s="5" t="s">
        <v>110</v>
      </c>
      <c r="G919" s="52"/>
      <c r="H919" s="53"/>
      <c r="I919" s="52"/>
      <c r="J919" s="52">
        <v>135</v>
      </c>
      <c r="K919" s="15"/>
      <c r="L919" s="5"/>
      <c r="M919" s="52"/>
      <c r="N919" s="5"/>
      <c r="O919" s="52"/>
      <c r="P919" s="53"/>
      <c r="Q919" s="52"/>
      <c r="R919" s="52"/>
      <c r="S919" s="52"/>
      <c r="T919" s="16">
        <f t="shared" si="31"/>
        <v>135</v>
      </c>
    </row>
    <row r="920" spans="1:20" ht="15" hidden="1" outlineLevel="2">
      <c r="A920" s="5" t="s">
        <v>140</v>
      </c>
      <c r="B920" s="19" t="s">
        <v>163</v>
      </c>
      <c r="C920" s="6">
        <v>404520</v>
      </c>
      <c r="D920" s="5" t="s">
        <v>380</v>
      </c>
      <c r="E920" s="5" t="s">
        <v>36</v>
      </c>
      <c r="F920" s="5" t="s">
        <v>36</v>
      </c>
      <c r="G920" s="52"/>
      <c r="H920" s="53"/>
      <c r="I920" s="52"/>
      <c r="J920" s="52"/>
      <c r="K920" s="15"/>
      <c r="L920" s="5"/>
      <c r="M920" s="52"/>
      <c r="N920" s="15">
        <f>O920/$O$2</f>
        <v>0.75</v>
      </c>
      <c r="O920" s="52">
        <v>54</v>
      </c>
      <c r="P920" s="53"/>
      <c r="Q920" s="52"/>
      <c r="R920" s="52"/>
      <c r="S920" s="52"/>
      <c r="T920" s="16">
        <f t="shared" si="31"/>
        <v>54</v>
      </c>
    </row>
    <row r="921" spans="1:20" ht="15" hidden="1" outlineLevel="2">
      <c r="A921" s="12" t="s">
        <v>140</v>
      </c>
      <c r="B921" s="20" t="s">
        <v>163</v>
      </c>
      <c r="C921" s="12">
        <v>404520</v>
      </c>
      <c r="D921" s="12" t="s">
        <v>380</v>
      </c>
      <c r="E921" s="12" t="s">
        <v>111</v>
      </c>
      <c r="F921" s="12" t="s">
        <v>111</v>
      </c>
      <c r="G921" s="54"/>
      <c r="H921" s="55"/>
      <c r="I921" s="54"/>
      <c r="J921" s="54"/>
      <c r="K921" s="14">
        <v>1.04</v>
      </c>
      <c r="L921" s="13">
        <v>1</v>
      </c>
      <c r="M921" s="54">
        <f>K921*L921*$M$2</f>
        <v>3260.4</v>
      </c>
      <c r="N921" s="56"/>
      <c r="O921" s="54"/>
      <c r="P921" s="55"/>
      <c r="Q921" s="54"/>
      <c r="R921" s="54"/>
      <c r="S921" s="54"/>
      <c r="T921" s="16">
        <f t="shared" si="31"/>
        <v>3260.4</v>
      </c>
    </row>
    <row r="922" spans="1:20" ht="15" hidden="1" outlineLevel="2">
      <c r="A922" s="5" t="s">
        <v>140</v>
      </c>
      <c r="B922" s="19" t="s">
        <v>163</v>
      </c>
      <c r="C922" s="6">
        <v>404525</v>
      </c>
      <c r="D922" s="5" t="s">
        <v>379</v>
      </c>
      <c r="E922" s="5" t="s">
        <v>107</v>
      </c>
      <c r="F922" s="7">
        <v>15</v>
      </c>
      <c r="G922" s="8">
        <v>0.34999600000000003</v>
      </c>
      <c r="H922" s="9">
        <v>1</v>
      </c>
      <c r="I922" s="8">
        <f>H922*$H$1</f>
        <v>0.1</v>
      </c>
      <c r="J922" s="8"/>
      <c r="K922" s="15"/>
      <c r="L922" s="5"/>
      <c r="M922" s="8"/>
      <c r="N922" s="5"/>
      <c r="O922" s="8"/>
      <c r="P922" s="9"/>
      <c r="Q922" s="8"/>
      <c r="R922" s="8"/>
      <c r="S922" s="8"/>
      <c r="T922" s="16">
        <f aca="true" t="shared" si="32" ref="T922:T985">G922+I922+J922+M922+O922+Q922+R922+S922</f>
        <v>0.44999600000000006</v>
      </c>
    </row>
    <row r="923" spans="1:20" ht="15" hidden="1" outlineLevel="2">
      <c r="A923" s="5" t="s">
        <v>140</v>
      </c>
      <c r="B923" s="19" t="s">
        <v>163</v>
      </c>
      <c r="C923" s="6">
        <v>404525</v>
      </c>
      <c r="D923" s="5" t="s">
        <v>379</v>
      </c>
      <c r="E923" s="5" t="s">
        <v>107</v>
      </c>
      <c r="F923" s="7" t="s">
        <v>138</v>
      </c>
      <c r="G923" s="8">
        <v>2.2956510000000003</v>
      </c>
      <c r="H923" s="9">
        <v>2</v>
      </c>
      <c r="I923" s="8">
        <f>H923*$H$3</f>
        <v>0.12</v>
      </c>
      <c r="J923" s="8"/>
      <c r="K923" s="15"/>
      <c r="L923" s="5"/>
      <c r="M923" s="8"/>
      <c r="N923" s="5"/>
      <c r="O923" s="8"/>
      <c r="P923" s="9"/>
      <c r="Q923" s="8"/>
      <c r="R923" s="8"/>
      <c r="S923" s="8"/>
      <c r="T923" s="16">
        <f t="shared" si="32"/>
        <v>2.4156510000000004</v>
      </c>
    </row>
    <row r="924" spans="1:20" ht="15" hidden="1" outlineLevel="2">
      <c r="A924" s="5" t="s">
        <v>140</v>
      </c>
      <c r="B924" s="19" t="s">
        <v>163</v>
      </c>
      <c r="C924" s="6">
        <v>404525</v>
      </c>
      <c r="D924" s="5" t="s">
        <v>379</v>
      </c>
      <c r="E924" s="5" t="s">
        <v>107</v>
      </c>
      <c r="F924" s="5" t="s">
        <v>110</v>
      </c>
      <c r="G924" s="52"/>
      <c r="H924" s="53"/>
      <c r="I924" s="52"/>
      <c r="J924" s="52">
        <v>15</v>
      </c>
      <c r="K924" s="15"/>
      <c r="L924" s="5"/>
      <c r="M924" s="52"/>
      <c r="N924" s="5"/>
      <c r="O924" s="52"/>
      <c r="P924" s="53"/>
      <c r="Q924" s="52"/>
      <c r="R924" s="52"/>
      <c r="S924" s="52"/>
      <c r="T924" s="16">
        <f t="shared" si="32"/>
        <v>15</v>
      </c>
    </row>
    <row r="925" spans="1:20" ht="15" hidden="1" outlineLevel="2">
      <c r="A925" s="5" t="s">
        <v>140</v>
      </c>
      <c r="B925" s="19" t="s">
        <v>163</v>
      </c>
      <c r="C925" s="6">
        <v>404525</v>
      </c>
      <c r="D925" s="5" t="s">
        <v>379</v>
      </c>
      <c r="E925" s="5" t="s">
        <v>36</v>
      </c>
      <c r="F925" s="5" t="s">
        <v>36</v>
      </c>
      <c r="G925" s="52"/>
      <c r="H925" s="53"/>
      <c r="I925" s="52"/>
      <c r="J925" s="52"/>
      <c r="K925" s="15"/>
      <c r="L925" s="5"/>
      <c r="M925" s="52"/>
      <c r="N925" s="15">
        <f>O925/$O$2</f>
        <v>0.75</v>
      </c>
      <c r="O925" s="52">
        <v>54</v>
      </c>
      <c r="P925" s="53"/>
      <c r="Q925" s="52"/>
      <c r="R925" s="52"/>
      <c r="S925" s="52"/>
      <c r="T925" s="16">
        <f t="shared" si="32"/>
        <v>54</v>
      </c>
    </row>
    <row r="926" spans="1:20" ht="15" hidden="1" outlineLevel="2">
      <c r="A926" s="5" t="s">
        <v>140</v>
      </c>
      <c r="B926" s="19" t="s">
        <v>163</v>
      </c>
      <c r="C926" s="6">
        <v>404530</v>
      </c>
      <c r="D926" s="5" t="s">
        <v>375</v>
      </c>
      <c r="E926" s="5" t="s">
        <v>107</v>
      </c>
      <c r="F926" s="7">
        <v>15</v>
      </c>
      <c r="G926" s="8">
        <v>3.479372</v>
      </c>
      <c r="H926" s="9">
        <v>10</v>
      </c>
      <c r="I926" s="8">
        <f>H926*$H$1</f>
        <v>1</v>
      </c>
      <c r="J926" s="8"/>
      <c r="K926" s="15"/>
      <c r="L926" s="5"/>
      <c r="M926" s="8"/>
      <c r="N926" s="5"/>
      <c r="O926" s="8"/>
      <c r="P926" s="9"/>
      <c r="Q926" s="8"/>
      <c r="R926" s="8"/>
      <c r="S926" s="8"/>
      <c r="T926" s="16">
        <f t="shared" si="32"/>
        <v>4.479372</v>
      </c>
    </row>
    <row r="927" spans="1:20" ht="15" hidden="1" outlineLevel="2">
      <c r="A927" s="5" t="s">
        <v>140</v>
      </c>
      <c r="B927" s="19" t="s">
        <v>163</v>
      </c>
      <c r="C927" s="6">
        <v>404530</v>
      </c>
      <c r="D927" s="5" t="s">
        <v>375</v>
      </c>
      <c r="E927" s="5" t="s">
        <v>107</v>
      </c>
      <c r="F927" s="7" t="s">
        <v>139</v>
      </c>
      <c r="G927" s="8">
        <v>0.44659999999999994</v>
      </c>
      <c r="H927" s="9">
        <v>1</v>
      </c>
      <c r="I927" s="8">
        <f>H927*$H$3</f>
        <v>0.06</v>
      </c>
      <c r="J927" s="8"/>
      <c r="K927" s="15"/>
      <c r="L927" s="5"/>
      <c r="M927" s="8"/>
      <c r="N927" s="5"/>
      <c r="O927" s="8"/>
      <c r="P927" s="9"/>
      <c r="Q927" s="8"/>
      <c r="R927" s="8"/>
      <c r="S927" s="8"/>
      <c r="T927" s="16">
        <f t="shared" si="32"/>
        <v>0.5065999999999999</v>
      </c>
    </row>
    <row r="928" spans="1:20" ht="15" hidden="1" outlineLevel="2">
      <c r="A928" s="5" t="s">
        <v>140</v>
      </c>
      <c r="B928" s="19" t="s">
        <v>163</v>
      </c>
      <c r="C928" s="6">
        <v>404530</v>
      </c>
      <c r="D928" s="5" t="s">
        <v>375</v>
      </c>
      <c r="E928" s="5" t="s">
        <v>107</v>
      </c>
      <c r="F928" s="5" t="s">
        <v>110</v>
      </c>
      <c r="G928" s="52"/>
      <c r="H928" s="53"/>
      <c r="I928" s="52"/>
      <c r="J928" s="52">
        <v>75</v>
      </c>
      <c r="K928" s="15"/>
      <c r="L928" s="5"/>
      <c r="M928" s="52"/>
      <c r="N928" s="5"/>
      <c r="O928" s="52"/>
      <c r="P928" s="53"/>
      <c r="Q928" s="52"/>
      <c r="R928" s="52"/>
      <c r="S928" s="52"/>
      <c r="T928" s="16">
        <f t="shared" si="32"/>
        <v>75</v>
      </c>
    </row>
    <row r="929" spans="1:20" ht="15" hidden="1" outlineLevel="2">
      <c r="A929" s="12" t="s">
        <v>140</v>
      </c>
      <c r="B929" s="20" t="s">
        <v>163</v>
      </c>
      <c r="C929" s="12">
        <v>404530</v>
      </c>
      <c r="D929" s="12" t="s">
        <v>375</v>
      </c>
      <c r="E929" s="12" t="s">
        <v>111</v>
      </c>
      <c r="F929" s="12" t="s">
        <v>111</v>
      </c>
      <c r="G929" s="54"/>
      <c r="H929" s="55"/>
      <c r="I929" s="54"/>
      <c r="J929" s="54"/>
      <c r="K929" s="14">
        <v>1.74</v>
      </c>
      <c r="L929" s="13">
        <v>1</v>
      </c>
      <c r="M929" s="54">
        <f>K929*L929*$M$2</f>
        <v>5454.9</v>
      </c>
      <c r="N929" s="56"/>
      <c r="O929" s="54"/>
      <c r="P929" s="55"/>
      <c r="Q929" s="54"/>
      <c r="R929" s="54"/>
      <c r="S929" s="54"/>
      <c r="T929" s="16">
        <f t="shared" si="32"/>
        <v>5454.9</v>
      </c>
    </row>
    <row r="930" spans="1:20" ht="15" hidden="1" outlineLevel="2">
      <c r="A930" s="5" t="s">
        <v>140</v>
      </c>
      <c r="B930" s="19" t="s">
        <v>163</v>
      </c>
      <c r="C930" s="6">
        <v>404535</v>
      </c>
      <c r="D930" s="5" t="s">
        <v>373</v>
      </c>
      <c r="E930" s="5" t="s">
        <v>107</v>
      </c>
      <c r="F930" s="7">
        <v>15</v>
      </c>
      <c r="G930" s="8">
        <v>136.385206</v>
      </c>
      <c r="H930" s="9">
        <v>389</v>
      </c>
      <c r="I930" s="8">
        <f>H930*$H$1</f>
        <v>38.900000000000006</v>
      </c>
      <c r="J930" s="8"/>
      <c r="K930" s="15"/>
      <c r="L930" s="5"/>
      <c r="M930" s="8"/>
      <c r="N930" s="5"/>
      <c r="O930" s="8"/>
      <c r="P930" s="9"/>
      <c r="Q930" s="8"/>
      <c r="R930" s="8"/>
      <c r="S930" s="8"/>
      <c r="T930" s="16">
        <f t="shared" si="32"/>
        <v>175.28520600000002</v>
      </c>
    </row>
    <row r="931" spans="1:20" ht="15" hidden="1" outlineLevel="2">
      <c r="A931" s="5" t="s">
        <v>140</v>
      </c>
      <c r="B931" s="19" t="s">
        <v>163</v>
      </c>
      <c r="C931" s="6">
        <v>404535</v>
      </c>
      <c r="D931" s="5" t="s">
        <v>373</v>
      </c>
      <c r="E931" s="5" t="s">
        <v>107</v>
      </c>
      <c r="F931" s="7" t="s">
        <v>138</v>
      </c>
      <c r="G931" s="8">
        <v>1.405707</v>
      </c>
      <c r="H931" s="9">
        <v>1</v>
      </c>
      <c r="I931" s="8">
        <f>H931*$H$3</f>
        <v>0.06</v>
      </c>
      <c r="J931" s="8"/>
      <c r="K931" s="15"/>
      <c r="L931" s="5"/>
      <c r="M931" s="8"/>
      <c r="N931" s="5"/>
      <c r="O931" s="8"/>
      <c r="P931" s="9"/>
      <c r="Q931" s="8"/>
      <c r="R931" s="8"/>
      <c r="S931" s="8"/>
      <c r="T931" s="16">
        <f t="shared" si="32"/>
        <v>1.465707</v>
      </c>
    </row>
    <row r="932" spans="1:20" ht="15" hidden="1" outlineLevel="2">
      <c r="A932" s="5" t="s">
        <v>140</v>
      </c>
      <c r="B932" s="19" t="s">
        <v>163</v>
      </c>
      <c r="C932" s="6">
        <v>404535</v>
      </c>
      <c r="D932" s="5" t="s">
        <v>373</v>
      </c>
      <c r="E932" s="5" t="s">
        <v>107</v>
      </c>
      <c r="F932" s="5" t="s">
        <v>110</v>
      </c>
      <c r="G932" s="52"/>
      <c r="H932" s="53"/>
      <c r="I932" s="52"/>
      <c r="J932" s="52">
        <v>75</v>
      </c>
      <c r="K932" s="15"/>
      <c r="L932" s="5"/>
      <c r="M932" s="52"/>
      <c r="N932" s="5"/>
      <c r="O932" s="52"/>
      <c r="P932" s="53"/>
      <c r="Q932" s="52"/>
      <c r="R932" s="52"/>
      <c r="S932" s="52"/>
      <c r="T932" s="16">
        <f t="shared" si="32"/>
        <v>75</v>
      </c>
    </row>
    <row r="933" spans="1:20" ht="15" hidden="1" outlineLevel="2">
      <c r="A933" s="5" t="s">
        <v>140</v>
      </c>
      <c r="B933" s="19" t="s">
        <v>163</v>
      </c>
      <c r="C933" s="6">
        <v>404540</v>
      </c>
      <c r="D933" s="5" t="s">
        <v>379</v>
      </c>
      <c r="E933" s="5" t="s">
        <v>107</v>
      </c>
      <c r="F933" s="7">
        <v>15</v>
      </c>
      <c r="G933" s="8">
        <v>9.645478</v>
      </c>
      <c r="H933" s="9">
        <v>27</v>
      </c>
      <c r="I933" s="8">
        <f>H933*$H$1</f>
        <v>2.7</v>
      </c>
      <c r="J933" s="8"/>
      <c r="K933" s="15"/>
      <c r="L933" s="5"/>
      <c r="M933" s="8"/>
      <c r="N933" s="5"/>
      <c r="O933" s="8"/>
      <c r="P933" s="9"/>
      <c r="Q933" s="8"/>
      <c r="R933" s="8"/>
      <c r="S933" s="8"/>
      <c r="T933" s="16">
        <f t="shared" si="32"/>
        <v>12.345478</v>
      </c>
    </row>
    <row r="934" spans="1:20" ht="15" hidden="1" outlineLevel="2">
      <c r="A934" s="5" t="s">
        <v>140</v>
      </c>
      <c r="B934" s="19" t="s">
        <v>163</v>
      </c>
      <c r="C934" s="6">
        <v>404540</v>
      </c>
      <c r="D934" s="5" t="s">
        <v>379</v>
      </c>
      <c r="E934" s="5" t="s">
        <v>107</v>
      </c>
      <c r="F934" s="7" t="s">
        <v>138</v>
      </c>
      <c r="G934" s="8">
        <v>2.963109</v>
      </c>
      <c r="H934" s="9">
        <v>2</v>
      </c>
      <c r="I934" s="8">
        <f>H934*$H$3</f>
        <v>0.12</v>
      </c>
      <c r="J934" s="8"/>
      <c r="K934" s="15"/>
      <c r="L934" s="5"/>
      <c r="M934" s="8"/>
      <c r="N934" s="5"/>
      <c r="O934" s="8"/>
      <c r="P934" s="9"/>
      <c r="Q934" s="8"/>
      <c r="R934" s="8"/>
      <c r="S934" s="8"/>
      <c r="T934" s="16">
        <f t="shared" si="32"/>
        <v>3.0831090000000003</v>
      </c>
    </row>
    <row r="935" spans="1:20" ht="15" hidden="1" outlineLevel="2">
      <c r="A935" s="5" t="s">
        <v>140</v>
      </c>
      <c r="B935" s="19" t="s">
        <v>163</v>
      </c>
      <c r="C935" s="6">
        <v>404540</v>
      </c>
      <c r="D935" s="5" t="s">
        <v>379</v>
      </c>
      <c r="E935" s="5" t="s">
        <v>107</v>
      </c>
      <c r="F935" s="7" t="s">
        <v>139</v>
      </c>
      <c r="G935" s="8">
        <v>1.9893999999999998</v>
      </c>
      <c r="H935" s="9">
        <v>3</v>
      </c>
      <c r="I935" s="8">
        <f>H935*$H$3</f>
        <v>0.18</v>
      </c>
      <c r="J935" s="8"/>
      <c r="K935" s="15"/>
      <c r="L935" s="5"/>
      <c r="M935" s="8"/>
      <c r="N935" s="5"/>
      <c r="O935" s="8"/>
      <c r="P935" s="9"/>
      <c r="Q935" s="8"/>
      <c r="R935" s="8"/>
      <c r="S935" s="8"/>
      <c r="T935" s="16">
        <f t="shared" si="32"/>
        <v>2.1694</v>
      </c>
    </row>
    <row r="936" spans="1:20" ht="15" hidden="1" outlineLevel="2">
      <c r="A936" s="5" t="s">
        <v>140</v>
      </c>
      <c r="B936" s="19" t="s">
        <v>163</v>
      </c>
      <c r="C936" s="6">
        <v>404540</v>
      </c>
      <c r="D936" s="5" t="s">
        <v>379</v>
      </c>
      <c r="E936" s="5" t="s">
        <v>107</v>
      </c>
      <c r="F936" s="5" t="s">
        <v>110</v>
      </c>
      <c r="G936" s="52"/>
      <c r="H936" s="53"/>
      <c r="I936" s="52"/>
      <c r="J936" s="52">
        <v>90</v>
      </c>
      <c r="K936" s="15"/>
      <c r="L936" s="5"/>
      <c r="M936" s="52"/>
      <c r="N936" s="5"/>
      <c r="O936" s="52"/>
      <c r="P936" s="53"/>
      <c r="Q936" s="52"/>
      <c r="R936" s="52"/>
      <c r="S936" s="52"/>
      <c r="T936" s="16">
        <f t="shared" si="32"/>
        <v>90</v>
      </c>
    </row>
    <row r="937" spans="1:20" ht="15" hidden="1" outlineLevel="2">
      <c r="A937" s="12" t="s">
        <v>140</v>
      </c>
      <c r="B937" s="20" t="s">
        <v>163</v>
      </c>
      <c r="C937" s="12">
        <v>404540</v>
      </c>
      <c r="D937" s="12" t="s">
        <v>379</v>
      </c>
      <c r="E937" s="12" t="s">
        <v>111</v>
      </c>
      <c r="F937" s="12" t="s">
        <v>111</v>
      </c>
      <c r="G937" s="54"/>
      <c r="H937" s="55"/>
      <c r="I937" s="54"/>
      <c r="J937" s="54"/>
      <c r="K937" s="14">
        <v>1.74</v>
      </c>
      <c r="L937" s="13">
        <v>1</v>
      </c>
      <c r="M937" s="54">
        <f>K937*L937*$M$2</f>
        <v>5454.9</v>
      </c>
      <c r="N937" s="56"/>
      <c r="O937" s="54"/>
      <c r="P937" s="55"/>
      <c r="Q937" s="54"/>
      <c r="R937" s="54"/>
      <c r="S937" s="54"/>
      <c r="T937" s="16">
        <f t="shared" si="32"/>
        <v>5454.9</v>
      </c>
    </row>
    <row r="938" spans="1:20" ht="15" hidden="1" outlineLevel="2">
      <c r="A938" s="5" t="s">
        <v>140</v>
      </c>
      <c r="B938" s="19" t="s">
        <v>163</v>
      </c>
      <c r="C938" s="6">
        <v>404545</v>
      </c>
      <c r="D938" s="5" t="s">
        <v>374</v>
      </c>
      <c r="E938" s="5" t="s">
        <v>107</v>
      </c>
      <c r="F938" s="7">
        <v>15</v>
      </c>
      <c r="G938" s="8">
        <v>6.603601</v>
      </c>
      <c r="H938" s="9">
        <v>19</v>
      </c>
      <c r="I938" s="8">
        <f>H938*$H$1</f>
        <v>1.9000000000000001</v>
      </c>
      <c r="J938" s="8"/>
      <c r="K938" s="15"/>
      <c r="L938" s="5"/>
      <c r="M938" s="8"/>
      <c r="N938" s="5"/>
      <c r="O938" s="8"/>
      <c r="P938" s="9"/>
      <c r="Q938" s="8"/>
      <c r="R938" s="8"/>
      <c r="S938" s="8"/>
      <c r="T938" s="16">
        <f t="shared" si="32"/>
        <v>8.503601</v>
      </c>
    </row>
    <row r="939" spans="1:20" ht="15" hidden="1" outlineLevel="2">
      <c r="A939" s="5" t="s">
        <v>140</v>
      </c>
      <c r="B939" s="19" t="s">
        <v>163</v>
      </c>
      <c r="C939" s="6">
        <v>404545</v>
      </c>
      <c r="D939" s="5" t="s">
        <v>374</v>
      </c>
      <c r="E939" s="5" t="s">
        <v>107</v>
      </c>
      <c r="F939" s="7" t="s">
        <v>137</v>
      </c>
      <c r="G939" s="8">
        <v>4.090886500000001</v>
      </c>
      <c r="H939" s="9">
        <v>2</v>
      </c>
      <c r="I939" s="8">
        <f>H939*$H$3</f>
        <v>0.12</v>
      </c>
      <c r="J939" s="8"/>
      <c r="K939" s="15"/>
      <c r="L939" s="5"/>
      <c r="M939" s="8"/>
      <c r="N939" s="5"/>
      <c r="O939" s="8"/>
      <c r="P939" s="9"/>
      <c r="Q939" s="8"/>
      <c r="R939" s="8"/>
      <c r="S939" s="8"/>
      <c r="T939" s="16">
        <f t="shared" si="32"/>
        <v>4.210886500000001</v>
      </c>
    </row>
    <row r="940" spans="1:20" ht="15" hidden="1" outlineLevel="2">
      <c r="A940" s="5" t="s">
        <v>140</v>
      </c>
      <c r="B940" s="19" t="s">
        <v>163</v>
      </c>
      <c r="C940" s="6">
        <v>404545</v>
      </c>
      <c r="D940" s="5" t="s">
        <v>374</v>
      </c>
      <c r="E940" s="5" t="s">
        <v>107</v>
      </c>
      <c r="F940" s="7" t="s">
        <v>138</v>
      </c>
      <c r="G940" s="8">
        <v>2.2956510000000003</v>
      </c>
      <c r="H940" s="9">
        <v>2</v>
      </c>
      <c r="I940" s="8">
        <f>H940*$H$3</f>
        <v>0.12</v>
      </c>
      <c r="J940" s="8"/>
      <c r="K940" s="15"/>
      <c r="L940" s="5"/>
      <c r="M940" s="8"/>
      <c r="N940" s="5"/>
      <c r="O940" s="8"/>
      <c r="P940" s="9"/>
      <c r="Q940" s="8"/>
      <c r="R940" s="8"/>
      <c r="S940" s="8"/>
      <c r="T940" s="16">
        <f t="shared" si="32"/>
        <v>2.4156510000000004</v>
      </c>
    </row>
    <row r="941" spans="1:20" ht="15" hidden="1" outlineLevel="2">
      <c r="A941" s="5" t="s">
        <v>140</v>
      </c>
      <c r="B941" s="19" t="s">
        <v>163</v>
      </c>
      <c r="C941" s="6">
        <v>404545</v>
      </c>
      <c r="D941" s="5" t="s">
        <v>374</v>
      </c>
      <c r="E941" s="5" t="s">
        <v>107</v>
      </c>
      <c r="F941" s="7" t="s">
        <v>139</v>
      </c>
      <c r="G941" s="8">
        <v>2.40555</v>
      </c>
      <c r="H941" s="9">
        <v>5</v>
      </c>
      <c r="I941" s="8">
        <f>H941*$H$3</f>
        <v>0.3</v>
      </c>
      <c r="J941" s="8"/>
      <c r="K941" s="15"/>
      <c r="L941" s="5"/>
      <c r="M941" s="8"/>
      <c r="N941" s="5"/>
      <c r="O941" s="8"/>
      <c r="P941" s="9"/>
      <c r="Q941" s="8"/>
      <c r="R941" s="8"/>
      <c r="S941" s="8"/>
      <c r="T941" s="16">
        <f t="shared" si="32"/>
        <v>2.7055499999999997</v>
      </c>
    </row>
    <row r="942" spans="1:20" ht="15" hidden="1" outlineLevel="2">
      <c r="A942" s="5" t="s">
        <v>140</v>
      </c>
      <c r="B942" s="19" t="s">
        <v>163</v>
      </c>
      <c r="C942" s="6">
        <v>404545</v>
      </c>
      <c r="D942" s="5" t="s">
        <v>374</v>
      </c>
      <c r="E942" s="5" t="s">
        <v>107</v>
      </c>
      <c r="F942" s="7" t="s">
        <v>116</v>
      </c>
      <c r="G942" s="8">
        <v>1.262226</v>
      </c>
      <c r="H942" s="9">
        <v>1</v>
      </c>
      <c r="I942" s="8">
        <f>H942*$H$2</f>
        <v>0.48</v>
      </c>
      <c r="J942" s="8"/>
      <c r="K942" s="15"/>
      <c r="L942" s="5"/>
      <c r="M942" s="8"/>
      <c r="N942" s="5"/>
      <c r="O942" s="8"/>
      <c r="P942" s="9"/>
      <c r="Q942" s="8"/>
      <c r="R942" s="8"/>
      <c r="S942" s="8"/>
      <c r="T942" s="16">
        <f t="shared" si="32"/>
        <v>1.742226</v>
      </c>
    </row>
    <row r="943" spans="1:20" ht="15" hidden="1" outlineLevel="2">
      <c r="A943" s="5" t="s">
        <v>140</v>
      </c>
      <c r="B943" s="19" t="s">
        <v>163</v>
      </c>
      <c r="C943" s="6">
        <v>404545</v>
      </c>
      <c r="D943" s="5" t="s">
        <v>374</v>
      </c>
      <c r="E943" s="5" t="s">
        <v>107</v>
      </c>
      <c r="F943" s="5" t="s">
        <v>110</v>
      </c>
      <c r="G943" s="52"/>
      <c r="H943" s="53"/>
      <c r="I943" s="52"/>
      <c r="J943" s="52">
        <v>120</v>
      </c>
      <c r="K943" s="15"/>
      <c r="L943" s="5"/>
      <c r="M943" s="52"/>
      <c r="N943" s="5"/>
      <c r="O943" s="52"/>
      <c r="P943" s="53"/>
      <c r="Q943" s="52"/>
      <c r="R943" s="52"/>
      <c r="S943" s="52"/>
      <c r="T943" s="16">
        <f t="shared" si="32"/>
        <v>120</v>
      </c>
    </row>
    <row r="944" spans="1:20" ht="15" hidden="1" outlineLevel="2">
      <c r="A944" s="12" t="s">
        <v>140</v>
      </c>
      <c r="B944" s="20" t="s">
        <v>163</v>
      </c>
      <c r="C944" s="12">
        <v>404545</v>
      </c>
      <c r="D944" s="12" t="s">
        <v>374</v>
      </c>
      <c r="E944" s="12" t="s">
        <v>111</v>
      </c>
      <c r="F944" s="12" t="s">
        <v>111</v>
      </c>
      <c r="G944" s="54"/>
      <c r="H944" s="55"/>
      <c r="I944" s="54"/>
      <c r="J944" s="54"/>
      <c r="K944" s="14">
        <v>2</v>
      </c>
      <c r="L944" s="13">
        <v>1</v>
      </c>
      <c r="M944" s="54">
        <f>K944*L944*$M$2</f>
        <v>6270</v>
      </c>
      <c r="N944" s="56"/>
      <c r="O944" s="54"/>
      <c r="P944" s="55"/>
      <c r="Q944" s="54"/>
      <c r="R944" s="54"/>
      <c r="S944" s="54"/>
      <c r="T944" s="16">
        <f t="shared" si="32"/>
        <v>6270</v>
      </c>
    </row>
    <row r="945" spans="1:20" ht="15" hidden="1" outlineLevel="2">
      <c r="A945" s="5" t="s">
        <v>140</v>
      </c>
      <c r="B945" s="19" t="s">
        <v>163</v>
      </c>
      <c r="C945" s="6">
        <v>404550</v>
      </c>
      <c r="D945" s="5" t="s">
        <v>378</v>
      </c>
      <c r="E945" s="5" t="s">
        <v>107</v>
      </c>
      <c r="F945" s="7">
        <v>15</v>
      </c>
      <c r="G945" s="8">
        <v>57.111112000000084</v>
      </c>
      <c r="H945" s="9">
        <v>164</v>
      </c>
      <c r="I945" s="8">
        <f>H945*$H$1</f>
        <v>16.400000000000002</v>
      </c>
      <c r="J945" s="8"/>
      <c r="K945" s="15"/>
      <c r="L945" s="5"/>
      <c r="M945" s="8"/>
      <c r="N945" s="5"/>
      <c r="O945" s="8"/>
      <c r="P945" s="9"/>
      <c r="Q945" s="8"/>
      <c r="R945" s="8"/>
      <c r="S945" s="8"/>
      <c r="T945" s="16">
        <f t="shared" si="32"/>
        <v>73.51111200000008</v>
      </c>
    </row>
    <row r="946" spans="1:20" ht="15" hidden="1" outlineLevel="2">
      <c r="A946" s="5" t="s">
        <v>140</v>
      </c>
      <c r="B946" s="19" t="s">
        <v>163</v>
      </c>
      <c r="C946" s="6">
        <v>404550</v>
      </c>
      <c r="D946" s="5" t="s">
        <v>378</v>
      </c>
      <c r="E946" s="5" t="s">
        <v>107</v>
      </c>
      <c r="F946" s="7" t="s">
        <v>139</v>
      </c>
      <c r="G946" s="8">
        <v>10.342849999999999</v>
      </c>
      <c r="H946" s="9">
        <v>22</v>
      </c>
      <c r="I946" s="8">
        <f>H946*$H$3</f>
        <v>1.3199999999999998</v>
      </c>
      <c r="J946" s="8"/>
      <c r="K946" s="15"/>
      <c r="L946" s="5"/>
      <c r="M946" s="8"/>
      <c r="N946" s="5"/>
      <c r="O946" s="8"/>
      <c r="P946" s="9"/>
      <c r="Q946" s="8"/>
      <c r="R946" s="8"/>
      <c r="S946" s="8"/>
      <c r="T946" s="16">
        <f t="shared" si="32"/>
        <v>11.662849999999999</v>
      </c>
    </row>
    <row r="947" spans="1:20" ht="15" hidden="1" outlineLevel="2">
      <c r="A947" s="5" t="s">
        <v>140</v>
      </c>
      <c r="B947" s="19" t="s">
        <v>163</v>
      </c>
      <c r="C947" s="6">
        <v>404550</v>
      </c>
      <c r="D947" s="5" t="s">
        <v>378</v>
      </c>
      <c r="E947" s="5" t="s">
        <v>107</v>
      </c>
      <c r="F947" s="5" t="s">
        <v>110</v>
      </c>
      <c r="G947" s="52"/>
      <c r="H947" s="53"/>
      <c r="I947" s="52"/>
      <c r="J947" s="52">
        <v>150</v>
      </c>
      <c r="K947" s="15"/>
      <c r="L947" s="5"/>
      <c r="M947" s="52"/>
      <c r="N947" s="5"/>
      <c r="O947" s="52"/>
      <c r="P947" s="53"/>
      <c r="Q947" s="52"/>
      <c r="R947" s="52"/>
      <c r="S947" s="52"/>
      <c r="T947" s="16">
        <f t="shared" si="32"/>
        <v>150</v>
      </c>
    </row>
    <row r="948" spans="1:20" ht="15" hidden="1" outlineLevel="2">
      <c r="A948" s="12" t="s">
        <v>140</v>
      </c>
      <c r="B948" s="20" t="s">
        <v>163</v>
      </c>
      <c r="C948" s="12">
        <v>404550</v>
      </c>
      <c r="D948" s="12" t="s">
        <v>378</v>
      </c>
      <c r="E948" s="12" t="s">
        <v>111</v>
      </c>
      <c r="F948" s="12" t="s">
        <v>111</v>
      </c>
      <c r="G948" s="54"/>
      <c r="H948" s="55"/>
      <c r="I948" s="54"/>
      <c r="J948" s="54"/>
      <c r="K948" s="14">
        <v>0.7</v>
      </c>
      <c r="L948" s="13">
        <v>1</v>
      </c>
      <c r="M948" s="54">
        <f>K948*L948*$M$2</f>
        <v>2194.5</v>
      </c>
      <c r="N948" s="56"/>
      <c r="O948" s="54"/>
      <c r="P948" s="55"/>
      <c r="Q948" s="54"/>
      <c r="R948" s="54"/>
      <c r="S948" s="54"/>
      <c r="T948" s="16">
        <f t="shared" si="32"/>
        <v>2194.5</v>
      </c>
    </row>
    <row r="949" spans="1:20" ht="15" hidden="1" outlineLevel="2">
      <c r="A949" s="5" t="s">
        <v>140</v>
      </c>
      <c r="B949" s="19" t="s">
        <v>163</v>
      </c>
      <c r="C949" s="6">
        <v>404555</v>
      </c>
      <c r="D949" s="5" t="s">
        <v>370</v>
      </c>
      <c r="E949" s="5" t="s">
        <v>107</v>
      </c>
      <c r="F949" s="7">
        <v>15</v>
      </c>
      <c r="G949" s="8">
        <v>4.282304000000001</v>
      </c>
      <c r="H949" s="9">
        <v>12</v>
      </c>
      <c r="I949" s="8">
        <f>H949*$H$1</f>
        <v>1.2000000000000002</v>
      </c>
      <c r="J949" s="8"/>
      <c r="K949" s="15"/>
      <c r="L949" s="5"/>
      <c r="M949" s="8"/>
      <c r="N949" s="5"/>
      <c r="O949" s="8"/>
      <c r="P949" s="9"/>
      <c r="Q949" s="8"/>
      <c r="R949" s="8"/>
      <c r="S949" s="8"/>
      <c r="T949" s="16">
        <f t="shared" si="32"/>
        <v>5.482304000000001</v>
      </c>
    </row>
    <row r="950" spans="1:20" ht="15" hidden="1" outlineLevel="2">
      <c r="A950" s="5" t="s">
        <v>140</v>
      </c>
      <c r="B950" s="19" t="s">
        <v>163</v>
      </c>
      <c r="C950" s="6">
        <v>404555</v>
      </c>
      <c r="D950" s="5" t="s">
        <v>370</v>
      </c>
      <c r="E950" s="5" t="s">
        <v>107</v>
      </c>
      <c r="F950" s="7" t="s">
        <v>139</v>
      </c>
      <c r="G950" s="8">
        <v>0.44659999999999994</v>
      </c>
      <c r="H950" s="9">
        <v>1</v>
      </c>
      <c r="I950" s="8">
        <f>H950*$H$3</f>
        <v>0.06</v>
      </c>
      <c r="J950" s="8"/>
      <c r="K950" s="15"/>
      <c r="L950" s="5"/>
      <c r="M950" s="8"/>
      <c r="N950" s="5"/>
      <c r="O950" s="8"/>
      <c r="P950" s="9"/>
      <c r="Q950" s="8"/>
      <c r="R950" s="8"/>
      <c r="S950" s="8"/>
      <c r="T950" s="16">
        <f t="shared" si="32"/>
        <v>0.5065999999999999</v>
      </c>
    </row>
    <row r="951" spans="1:20" ht="15" hidden="1" outlineLevel="2">
      <c r="A951" s="5" t="s">
        <v>140</v>
      </c>
      <c r="B951" s="19" t="s">
        <v>163</v>
      </c>
      <c r="C951" s="6">
        <v>404555</v>
      </c>
      <c r="D951" s="5" t="s">
        <v>370</v>
      </c>
      <c r="E951" s="5" t="s">
        <v>107</v>
      </c>
      <c r="F951" s="5" t="s">
        <v>110</v>
      </c>
      <c r="G951" s="52"/>
      <c r="H951" s="53"/>
      <c r="I951" s="52"/>
      <c r="J951" s="52">
        <v>105</v>
      </c>
      <c r="K951" s="15"/>
      <c r="L951" s="5"/>
      <c r="M951" s="52"/>
      <c r="N951" s="5"/>
      <c r="O951" s="52"/>
      <c r="P951" s="53"/>
      <c r="Q951" s="52"/>
      <c r="R951" s="52"/>
      <c r="S951" s="52"/>
      <c r="T951" s="16">
        <f t="shared" si="32"/>
        <v>105</v>
      </c>
    </row>
    <row r="952" spans="1:20" ht="15" hidden="1" outlineLevel="2">
      <c r="A952" s="12" t="s">
        <v>140</v>
      </c>
      <c r="B952" s="20" t="s">
        <v>163</v>
      </c>
      <c r="C952" s="12">
        <v>404555</v>
      </c>
      <c r="D952" s="12" t="s">
        <v>370</v>
      </c>
      <c r="E952" s="12" t="s">
        <v>111</v>
      </c>
      <c r="F952" s="12" t="s">
        <v>111</v>
      </c>
      <c r="G952" s="54"/>
      <c r="H952" s="55"/>
      <c r="I952" s="54"/>
      <c r="J952" s="54"/>
      <c r="K952" s="14">
        <v>1.38</v>
      </c>
      <c r="L952" s="13">
        <v>1</v>
      </c>
      <c r="M952" s="54">
        <f>K952*L952*$M$2</f>
        <v>4326.299999999999</v>
      </c>
      <c r="N952" s="56"/>
      <c r="O952" s="54"/>
      <c r="P952" s="55"/>
      <c r="Q952" s="54"/>
      <c r="R952" s="54"/>
      <c r="S952" s="54"/>
      <c r="T952" s="16">
        <f t="shared" si="32"/>
        <v>4326.299999999999</v>
      </c>
    </row>
    <row r="953" spans="1:20" ht="15" hidden="1" outlineLevel="2">
      <c r="A953" s="5" t="s">
        <v>140</v>
      </c>
      <c r="B953" s="19" t="s">
        <v>163</v>
      </c>
      <c r="C953" s="6">
        <v>404565</v>
      </c>
      <c r="D953" s="5" t="s">
        <v>371</v>
      </c>
      <c r="E953" s="5" t="s">
        <v>107</v>
      </c>
      <c r="F953" s="7" t="s">
        <v>137</v>
      </c>
      <c r="G953" s="8">
        <v>5.1419455</v>
      </c>
      <c r="H953" s="9">
        <v>1</v>
      </c>
      <c r="I953" s="8">
        <f>H953*$H$3</f>
        <v>0.06</v>
      </c>
      <c r="J953" s="8"/>
      <c r="K953" s="15"/>
      <c r="L953" s="5"/>
      <c r="M953" s="8"/>
      <c r="N953" s="5"/>
      <c r="O953" s="8"/>
      <c r="P953" s="9"/>
      <c r="Q953" s="8"/>
      <c r="R953" s="8"/>
      <c r="S953" s="8"/>
      <c r="T953" s="16">
        <f t="shared" si="32"/>
        <v>5.2019455</v>
      </c>
    </row>
    <row r="954" spans="1:20" ht="15" hidden="1" outlineLevel="2">
      <c r="A954" s="5" t="s">
        <v>140</v>
      </c>
      <c r="B954" s="19" t="s">
        <v>163</v>
      </c>
      <c r="C954" s="6">
        <v>404565</v>
      </c>
      <c r="D954" s="5" t="s">
        <v>371</v>
      </c>
      <c r="E954" s="5" t="s">
        <v>107</v>
      </c>
      <c r="F954" s="7" t="s">
        <v>139</v>
      </c>
      <c r="G954" s="8">
        <v>0.7917</v>
      </c>
      <c r="H954" s="9">
        <v>1</v>
      </c>
      <c r="I954" s="8">
        <f>H954*$H$3</f>
        <v>0.06</v>
      </c>
      <c r="J954" s="8"/>
      <c r="K954" s="15"/>
      <c r="L954" s="5"/>
      <c r="M954" s="8"/>
      <c r="N954" s="5"/>
      <c r="O954" s="8"/>
      <c r="P954" s="9"/>
      <c r="Q954" s="8"/>
      <c r="R954" s="8"/>
      <c r="S954" s="8"/>
      <c r="T954" s="16">
        <f t="shared" si="32"/>
        <v>0.8516999999999999</v>
      </c>
    </row>
    <row r="955" spans="1:20" ht="15" hidden="1" outlineLevel="2">
      <c r="A955" s="5" t="s">
        <v>140</v>
      </c>
      <c r="B955" s="19" t="s">
        <v>163</v>
      </c>
      <c r="C955" s="6">
        <v>404565</v>
      </c>
      <c r="D955" s="5" t="s">
        <v>371</v>
      </c>
      <c r="E955" s="5" t="s">
        <v>107</v>
      </c>
      <c r="F955" s="5" t="s">
        <v>110</v>
      </c>
      <c r="G955" s="52"/>
      <c r="H955" s="53"/>
      <c r="I955" s="52"/>
      <c r="J955" s="52">
        <v>30</v>
      </c>
      <c r="K955" s="15"/>
      <c r="L955" s="5"/>
      <c r="M955" s="52"/>
      <c r="N955" s="5"/>
      <c r="O955" s="52"/>
      <c r="P955" s="53"/>
      <c r="Q955" s="52"/>
      <c r="R955" s="52"/>
      <c r="S955" s="52"/>
      <c r="T955" s="16">
        <f t="shared" si="32"/>
        <v>30</v>
      </c>
    </row>
    <row r="956" spans="1:20" ht="15" hidden="1" outlineLevel="2">
      <c r="A956" s="12" t="s">
        <v>140</v>
      </c>
      <c r="B956" s="20" t="s">
        <v>163</v>
      </c>
      <c r="C956" s="12">
        <v>404565</v>
      </c>
      <c r="D956" s="12" t="s">
        <v>371</v>
      </c>
      <c r="E956" s="12" t="s">
        <v>111</v>
      </c>
      <c r="F956" s="12" t="s">
        <v>111</v>
      </c>
      <c r="G956" s="54"/>
      <c r="H956" s="55"/>
      <c r="I956" s="54"/>
      <c r="J956" s="54"/>
      <c r="K956" s="14">
        <v>1.74</v>
      </c>
      <c r="L956" s="13">
        <v>1</v>
      </c>
      <c r="M956" s="54">
        <f>K956*L956*$M$2</f>
        <v>5454.9</v>
      </c>
      <c r="N956" s="56"/>
      <c r="O956" s="54"/>
      <c r="P956" s="55"/>
      <c r="Q956" s="54"/>
      <c r="R956" s="54"/>
      <c r="S956" s="54"/>
      <c r="T956" s="16">
        <f t="shared" si="32"/>
        <v>5454.9</v>
      </c>
    </row>
    <row r="957" spans="1:20" ht="15" hidden="1" outlineLevel="2">
      <c r="A957" s="12" t="s">
        <v>140</v>
      </c>
      <c r="B957" s="20" t="s">
        <v>163</v>
      </c>
      <c r="C957" s="12">
        <v>404570</v>
      </c>
      <c r="D957" s="12" t="s">
        <v>34</v>
      </c>
      <c r="E957" s="12" t="s">
        <v>111</v>
      </c>
      <c r="F957" s="12" t="s">
        <v>111</v>
      </c>
      <c r="G957" s="54"/>
      <c r="H957" s="55"/>
      <c r="I957" s="54"/>
      <c r="J957" s="54"/>
      <c r="K957" s="14">
        <v>1.74</v>
      </c>
      <c r="L957" s="13">
        <v>1</v>
      </c>
      <c r="M957" s="54">
        <f>K957*L957*$M$2</f>
        <v>5454.9</v>
      </c>
      <c r="N957" s="56"/>
      <c r="O957" s="54"/>
      <c r="P957" s="55"/>
      <c r="Q957" s="54"/>
      <c r="R957" s="54"/>
      <c r="S957" s="54"/>
      <c r="T957" s="16">
        <f t="shared" si="32"/>
        <v>5454.9</v>
      </c>
    </row>
    <row r="958" spans="1:20" ht="15" hidden="1" outlineLevel="2">
      <c r="A958" s="5" t="s">
        <v>140</v>
      </c>
      <c r="B958" s="19" t="s">
        <v>163</v>
      </c>
      <c r="C958" s="6">
        <v>404575</v>
      </c>
      <c r="D958" s="5" t="s">
        <v>382</v>
      </c>
      <c r="E958" s="5" t="s">
        <v>107</v>
      </c>
      <c r="F958" s="7">
        <v>15</v>
      </c>
      <c r="G958" s="8">
        <v>6.845510000000001</v>
      </c>
      <c r="H958" s="9">
        <v>19</v>
      </c>
      <c r="I958" s="8">
        <f>H958*$H$1</f>
        <v>1.9000000000000001</v>
      </c>
      <c r="J958" s="8"/>
      <c r="K958" s="15"/>
      <c r="L958" s="5"/>
      <c r="M958" s="8"/>
      <c r="N958" s="5"/>
      <c r="O958" s="8"/>
      <c r="P958" s="9"/>
      <c r="Q958" s="8"/>
      <c r="R958" s="8"/>
      <c r="S958" s="8"/>
      <c r="T958" s="16">
        <f t="shared" si="32"/>
        <v>8.745510000000001</v>
      </c>
    </row>
    <row r="959" spans="1:20" ht="15" hidden="1" outlineLevel="2">
      <c r="A959" s="5" t="s">
        <v>140</v>
      </c>
      <c r="B959" s="19" t="s">
        <v>163</v>
      </c>
      <c r="C959" s="6">
        <v>404575</v>
      </c>
      <c r="D959" s="5" t="s">
        <v>382</v>
      </c>
      <c r="E959" s="5" t="s">
        <v>107</v>
      </c>
      <c r="F959" s="7" t="s">
        <v>139</v>
      </c>
      <c r="G959" s="8">
        <v>3.8772999999999995</v>
      </c>
      <c r="H959" s="9">
        <v>7</v>
      </c>
      <c r="I959" s="8">
        <f>H959*$H$3</f>
        <v>0.42</v>
      </c>
      <c r="J959" s="8"/>
      <c r="K959" s="15"/>
      <c r="L959" s="5"/>
      <c r="M959" s="8"/>
      <c r="N959" s="5"/>
      <c r="O959" s="8"/>
      <c r="P959" s="9"/>
      <c r="Q959" s="8"/>
      <c r="R959" s="8"/>
      <c r="S959" s="8"/>
      <c r="T959" s="16">
        <f t="shared" si="32"/>
        <v>4.2973</v>
      </c>
    </row>
    <row r="960" spans="1:20" ht="15" hidden="1" outlineLevel="2">
      <c r="A960" s="5" t="s">
        <v>140</v>
      </c>
      <c r="B960" s="19" t="s">
        <v>163</v>
      </c>
      <c r="C960" s="6">
        <v>404575</v>
      </c>
      <c r="D960" s="5" t="s">
        <v>382</v>
      </c>
      <c r="E960" s="5" t="s">
        <v>107</v>
      </c>
      <c r="F960" s="5" t="s">
        <v>110</v>
      </c>
      <c r="G960" s="52"/>
      <c r="H960" s="53"/>
      <c r="I960" s="52"/>
      <c r="J960" s="52">
        <v>120</v>
      </c>
      <c r="K960" s="15"/>
      <c r="L960" s="5"/>
      <c r="M960" s="52"/>
      <c r="N960" s="5"/>
      <c r="O960" s="52"/>
      <c r="P960" s="53"/>
      <c r="Q960" s="52"/>
      <c r="R960" s="52"/>
      <c r="S960" s="52"/>
      <c r="T960" s="16">
        <f t="shared" si="32"/>
        <v>120</v>
      </c>
    </row>
    <row r="961" spans="1:20" ht="15" hidden="1" outlineLevel="2">
      <c r="A961" s="5" t="s">
        <v>140</v>
      </c>
      <c r="B961" s="19" t="s">
        <v>163</v>
      </c>
      <c r="C961" s="6">
        <v>404575</v>
      </c>
      <c r="D961" s="5" t="s">
        <v>382</v>
      </c>
      <c r="E961" s="5" t="s">
        <v>36</v>
      </c>
      <c r="F961" s="5" t="s">
        <v>36</v>
      </c>
      <c r="G961" s="52"/>
      <c r="H961" s="53"/>
      <c r="I961" s="52"/>
      <c r="J961" s="52"/>
      <c r="K961" s="15"/>
      <c r="L961" s="5"/>
      <c r="M961" s="52"/>
      <c r="N961" s="15">
        <f>O961/$O$2</f>
        <v>0.5</v>
      </c>
      <c r="O961" s="52">
        <v>36</v>
      </c>
      <c r="P961" s="53"/>
      <c r="Q961" s="52"/>
      <c r="R961" s="52"/>
      <c r="S961" s="52"/>
      <c r="T961" s="16">
        <f t="shared" si="32"/>
        <v>36</v>
      </c>
    </row>
    <row r="962" spans="1:20" ht="15" hidden="1" outlineLevel="2">
      <c r="A962" s="12" t="s">
        <v>140</v>
      </c>
      <c r="B962" s="20" t="s">
        <v>163</v>
      </c>
      <c r="C962" s="12">
        <v>404575</v>
      </c>
      <c r="D962" s="12" t="s">
        <v>382</v>
      </c>
      <c r="E962" s="12" t="s">
        <v>111</v>
      </c>
      <c r="F962" s="12" t="s">
        <v>111</v>
      </c>
      <c r="G962" s="54"/>
      <c r="H962" s="55"/>
      <c r="I962" s="54"/>
      <c r="J962" s="54"/>
      <c r="K962" s="14">
        <v>0.7</v>
      </c>
      <c r="L962" s="13">
        <v>1</v>
      </c>
      <c r="M962" s="54">
        <f>K962*L962*$M$2</f>
        <v>2194.5</v>
      </c>
      <c r="N962" s="56"/>
      <c r="O962" s="54"/>
      <c r="P962" s="55"/>
      <c r="Q962" s="54"/>
      <c r="R962" s="54"/>
      <c r="S962" s="54"/>
      <c r="T962" s="16">
        <f t="shared" si="32"/>
        <v>2194.5</v>
      </c>
    </row>
    <row r="963" spans="1:20" ht="15" hidden="1" outlineLevel="2">
      <c r="A963" s="5" t="s">
        <v>140</v>
      </c>
      <c r="B963" s="19" t="s">
        <v>163</v>
      </c>
      <c r="C963" s="6">
        <v>404575</v>
      </c>
      <c r="D963" s="5" t="s">
        <v>382</v>
      </c>
      <c r="E963" s="5" t="s">
        <v>44</v>
      </c>
      <c r="F963" s="5" t="s">
        <v>44</v>
      </c>
      <c r="G963" s="52"/>
      <c r="H963" s="53"/>
      <c r="I963" s="52"/>
      <c r="J963" s="52"/>
      <c r="K963" s="15"/>
      <c r="L963" s="5"/>
      <c r="M963" s="52"/>
      <c r="N963" s="5"/>
      <c r="O963" s="52"/>
      <c r="P963" s="53">
        <f>R963/$R$2</f>
        <v>462</v>
      </c>
      <c r="Q963" s="52">
        <v>80.86</v>
      </c>
      <c r="R963" s="52">
        <v>4.62</v>
      </c>
      <c r="S963" s="52"/>
      <c r="T963" s="16">
        <f t="shared" si="32"/>
        <v>85.48</v>
      </c>
    </row>
    <row r="964" spans="1:20" ht="15" hidden="1" outlineLevel="2">
      <c r="A964" s="5" t="s">
        <v>140</v>
      </c>
      <c r="B964" s="19" t="s">
        <v>226</v>
      </c>
      <c r="C964" s="6">
        <v>404701</v>
      </c>
      <c r="D964" s="5" t="s">
        <v>383</v>
      </c>
      <c r="E964" s="5" t="s">
        <v>107</v>
      </c>
      <c r="F964" s="7">
        <v>15</v>
      </c>
      <c r="G964" s="8">
        <v>754.977401</v>
      </c>
      <c r="H964" s="9">
        <v>2158</v>
      </c>
      <c r="I964" s="8">
        <f>H964*$H$1</f>
        <v>215.8</v>
      </c>
      <c r="J964" s="8"/>
      <c r="K964" s="15"/>
      <c r="L964" s="5"/>
      <c r="M964" s="8"/>
      <c r="N964" s="5"/>
      <c r="O964" s="8"/>
      <c r="P964" s="9"/>
      <c r="Q964" s="8"/>
      <c r="R964" s="8"/>
      <c r="S964" s="8"/>
      <c r="T964" s="16">
        <f t="shared" si="32"/>
        <v>970.777401</v>
      </c>
    </row>
    <row r="965" spans="1:20" ht="15" hidden="1" outlineLevel="2">
      <c r="A965" s="5" t="s">
        <v>140</v>
      </c>
      <c r="B965" s="19" t="s">
        <v>226</v>
      </c>
      <c r="C965" s="6">
        <v>404701</v>
      </c>
      <c r="D965" s="5" t="s">
        <v>383</v>
      </c>
      <c r="E965" s="5" t="s">
        <v>107</v>
      </c>
      <c r="F965" s="7" t="s">
        <v>137</v>
      </c>
      <c r="G965" s="8">
        <v>45.3088865</v>
      </c>
      <c r="H965" s="9">
        <v>11</v>
      </c>
      <c r="I965" s="8">
        <f>H965*$H$3</f>
        <v>0.6599999999999999</v>
      </c>
      <c r="J965" s="8"/>
      <c r="K965" s="15"/>
      <c r="L965" s="5"/>
      <c r="M965" s="8"/>
      <c r="N965" s="5"/>
      <c r="O965" s="8"/>
      <c r="P965" s="9"/>
      <c r="Q965" s="8"/>
      <c r="R965" s="8"/>
      <c r="S965" s="8"/>
      <c r="T965" s="16">
        <f t="shared" si="32"/>
        <v>45.968886499999996</v>
      </c>
    </row>
    <row r="966" spans="1:20" ht="15" hidden="1" outlineLevel="2">
      <c r="A966" s="5" t="s">
        <v>140</v>
      </c>
      <c r="B966" s="19" t="s">
        <v>226</v>
      </c>
      <c r="C966" s="6">
        <v>404701</v>
      </c>
      <c r="D966" s="5" t="s">
        <v>383</v>
      </c>
      <c r="E966" s="5" t="s">
        <v>107</v>
      </c>
      <c r="F966" s="7" t="s">
        <v>138</v>
      </c>
      <c r="G966" s="8">
        <v>28.589451</v>
      </c>
      <c r="H966" s="9">
        <v>21</v>
      </c>
      <c r="I966" s="8">
        <f>H966*$H$3</f>
        <v>1.26</v>
      </c>
      <c r="J966" s="8"/>
      <c r="K966" s="15"/>
      <c r="L966" s="5"/>
      <c r="M966" s="8"/>
      <c r="N966" s="5"/>
      <c r="O966" s="8"/>
      <c r="P966" s="9"/>
      <c r="Q966" s="8"/>
      <c r="R966" s="8"/>
      <c r="S966" s="8"/>
      <c r="T966" s="16">
        <f t="shared" si="32"/>
        <v>29.849451000000002</v>
      </c>
    </row>
    <row r="967" spans="1:20" ht="15" hidden="1" outlineLevel="2">
      <c r="A967" s="5" t="s">
        <v>140</v>
      </c>
      <c r="B967" s="19" t="s">
        <v>226</v>
      </c>
      <c r="C967" s="6">
        <v>404701</v>
      </c>
      <c r="D967" s="5" t="s">
        <v>383</v>
      </c>
      <c r="E967" s="5" t="s">
        <v>107</v>
      </c>
      <c r="F967" s="7" t="s">
        <v>139</v>
      </c>
      <c r="G967" s="8">
        <v>101.3477499999999</v>
      </c>
      <c r="H967" s="9">
        <v>174</v>
      </c>
      <c r="I967" s="8">
        <f>H967*$H$3</f>
        <v>10.44</v>
      </c>
      <c r="J967" s="8"/>
      <c r="K967" s="15"/>
      <c r="L967" s="5"/>
      <c r="M967" s="8"/>
      <c r="N967" s="5"/>
      <c r="O967" s="8"/>
      <c r="P967" s="9"/>
      <c r="Q967" s="8"/>
      <c r="R967" s="8"/>
      <c r="S967" s="8"/>
      <c r="T967" s="16">
        <f t="shared" si="32"/>
        <v>111.7877499999999</v>
      </c>
    </row>
    <row r="968" spans="1:20" ht="15" hidden="1" outlineLevel="2">
      <c r="A968" s="5" t="s">
        <v>140</v>
      </c>
      <c r="B968" s="19" t="s">
        <v>226</v>
      </c>
      <c r="C968" s="6">
        <v>404701</v>
      </c>
      <c r="D968" s="5" t="s">
        <v>383</v>
      </c>
      <c r="E968" s="5" t="s">
        <v>107</v>
      </c>
      <c r="F968" s="7" t="s">
        <v>116</v>
      </c>
      <c r="G968" s="8">
        <v>23.790394600000003</v>
      </c>
      <c r="H968" s="9">
        <v>51</v>
      </c>
      <c r="I968" s="8">
        <f>H968*$H$2</f>
        <v>24.48</v>
      </c>
      <c r="J968" s="8"/>
      <c r="K968" s="15"/>
      <c r="L968" s="5"/>
      <c r="M968" s="8"/>
      <c r="N968" s="5"/>
      <c r="O968" s="8"/>
      <c r="P968" s="9"/>
      <c r="Q968" s="8"/>
      <c r="R968" s="8"/>
      <c r="S968" s="8"/>
      <c r="T968" s="16">
        <f t="shared" si="32"/>
        <v>48.2703946</v>
      </c>
    </row>
    <row r="969" spans="1:20" ht="15" hidden="1" outlineLevel="2">
      <c r="A969" s="5" t="s">
        <v>140</v>
      </c>
      <c r="B969" s="19" t="s">
        <v>226</v>
      </c>
      <c r="C969" s="6">
        <v>404701</v>
      </c>
      <c r="D969" s="5" t="s">
        <v>383</v>
      </c>
      <c r="E969" s="5" t="s">
        <v>107</v>
      </c>
      <c r="F969" s="5" t="s">
        <v>110</v>
      </c>
      <c r="G969" s="52"/>
      <c r="H969" s="53"/>
      <c r="I969" s="52"/>
      <c r="J969" s="52">
        <v>180</v>
      </c>
      <c r="K969" s="15"/>
      <c r="L969" s="5"/>
      <c r="M969" s="52"/>
      <c r="N969" s="5"/>
      <c r="O969" s="52"/>
      <c r="P969" s="53"/>
      <c r="Q969" s="52"/>
      <c r="R969" s="52"/>
      <c r="S969" s="52"/>
      <c r="T969" s="16">
        <f t="shared" si="32"/>
        <v>180</v>
      </c>
    </row>
    <row r="970" spans="1:20" ht="15" hidden="1" outlineLevel="2">
      <c r="A970" s="5" t="s">
        <v>140</v>
      </c>
      <c r="B970" s="19" t="s">
        <v>226</v>
      </c>
      <c r="C970" s="6">
        <v>404701</v>
      </c>
      <c r="D970" s="5" t="s">
        <v>383</v>
      </c>
      <c r="E970" s="5" t="s">
        <v>36</v>
      </c>
      <c r="F970" s="5" t="s">
        <v>36</v>
      </c>
      <c r="G970" s="52"/>
      <c r="H970" s="53"/>
      <c r="I970" s="52"/>
      <c r="J970" s="52"/>
      <c r="K970" s="15"/>
      <c r="L970" s="5"/>
      <c r="M970" s="52"/>
      <c r="N970" s="15">
        <f>O970/$O$2</f>
        <v>1.5</v>
      </c>
      <c r="O970" s="52">
        <v>108</v>
      </c>
      <c r="P970" s="53"/>
      <c r="Q970" s="52"/>
      <c r="R970" s="52"/>
      <c r="S970" s="52"/>
      <c r="T970" s="16">
        <f t="shared" si="32"/>
        <v>108</v>
      </c>
    </row>
    <row r="971" spans="1:20" ht="15" hidden="1" outlineLevel="2">
      <c r="A971" s="5" t="s">
        <v>140</v>
      </c>
      <c r="B971" s="19" t="s">
        <v>226</v>
      </c>
      <c r="C971" s="6">
        <v>404701</v>
      </c>
      <c r="D971" s="5" t="s">
        <v>383</v>
      </c>
      <c r="E971" s="5" t="s">
        <v>107</v>
      </c>
      <c r="F971" s="7" t="s">
        <v>154</v>
      </c>
      <c r="G971" s="8">
        <v>52.95400000000001</v>
      </c>
      <c r="H971" s="9">
        <v>168</v>
      </c>
      <c r="I971" s="8">
        <f>H971*$H$3</f>
        <v>10.08</v>
      </c>
      <c r="J971" s="8"/>
      <c r="K971" s="15"/>
      <c r="L971" s="5"/>
      <c r="M971" s="8"/>
      <c r="N971" s="5"/>
      <c r="O971" s="8"/>
      <c r="P971" s="9"/>
      <c r="Q971" s="8"/>
      <c r="R971" s="8"/>
      <c r="S971" s="8"/>
      <c r="T971" s="16">
        <f t="shared" si="32"/>
        <v>63.034000000000006</v>
      </c>
    </row>
    <row r="972" spans="1:20" ht="15" hidden="1" outlineLevel="2">
      <c r="A972" s="12" t="s">
        <v>140</v>
      </c>
      <c r="B972" s="20" t="s">
        <v>226</v>
      </c>
      <c r="C972" s="12">
        <v>404701</v>
      </c>
      <c r="D972" s="12" t="s">
        <v>383</v>
      </c>
      <c r="E972" s="12" t="s">
        <v>111</v>
      </c>
      <c r="F972" s="12" t="s">
        <v>111</v>
      </c>
      <c r="G972" s="54"/>
      <c r="H972" s="55"/>
      <c r="I972" s="54"/>
      <c r="J972" s="54"/>
      <c r="K972" s="14">
        <v>2</v>
      </c>
      <c r="L972" s="13">
        <v>0.15</v>
      </c>
      <c r="M972" s="54">
        <f>K972*L972*$M$2</f>
        <v>940.5</v>
      </c>
      <c r="N972" s="56"/>
      <c r="O972" s="54"/>
      <c r="P972" s="55"/>
      <c r="Q972" s="54"/>
      <c r="R972" s="54"/>
      <c r="S972" s="54"/>
      <c r="T972" s="16">
        <f t="shared" si="32"/>
        <v>940.5</v>
      </c>
    </row>
    <row r="973" spans="1:20" ht="15" hidden="1" outlineLevel="2">
      <c r="A973" s="5" t="s">
        <v>140</v>
      </c>
      <c r="B973" s="19" t="s">
        <v>226</v>
      </c>
      <c r="C973" s="6">
        <v>404704</v>
      </c>
      <c r="D973" s="5" t="s">
        <v>389</v>
      </c>
      <c r="E973" s="5" t="s">
        <v>107</v>
      </c>
      <c r="F973" s="7">
        <v>15</v>
      </c>
      <c r="G973" s="8">
        <v>472.91150700000003</v>
      </c>
      <c r="H973" s="9">
        <v>1352</v>
      </c>
      <c r="I973" s="8">
        <f>H973*$H$1</f>
        <v>135.20000000000002</v>
      </c>
      <c r="J973" s="8"/>
      <c r="K973" s="15"/>
      <c r="L973" s="5"/>
      <c r="M973" s="8"/>
      <c r="N973" s="5"/>
      <c r="O973" s="8"/>
      <c r="P973" s="9"/>
      <c r="Q973" s="8"/>
      <c r="R973" s="8"/>
      <c r="S973" s="8"/>
      <c r="T973" s="16">
        <f t="shared" si="32"/>
        <v>608.1115070000001</v>
      </c>
    </row>
    <row r="974" spans="1:20" ht="15" hidden="1" outlineLevel="2">
      <c r="A974" s="5" t="s">
        <v>140</v>
      </c>
      <c r="B974" s="19" t="s">
        <v>226</v>
      </c>
      <c r="C974" s="6">
        <v>404704</v>
      </c>
      <c r="D974" s="5" t="s">
        <v>389</v>
      </c>
      <c r="E974" s="5" t="s">
        <v>107</v>
      </c>
      <c r="F974" s="7" t="s">
        <v>137</v>
      </c>
      <c r="G974" s="8">
        <v>11.870784</v>
      </c>
      <c r="H974" s="9">
        <v>4</v>
      </c>
      <c r="I974" s="8">
        <f>H974*$H$3</f>
        <v>0.24</v>
      </c>
      <c r="J974" s="8"/>
      <c r="K974" s="15"/>
      <c r="L974" s="5"/>
      <c r="M974" s="8"/>
      <c r="N974" s="5"/>
      <c r="O974" s="8"/>
      <c r="P974" s="9"/>
      <c r="Q974" s="8"/>
      <c r="R974" s="8"/>
      <c r="S974" s="8"/>
      <c r="T974" s="16">
        <f t="shared" si="32"/>
        <v>12.110784</v>
      </c>
    </row>
    <row r="975" spans="1:20" ht="15" hidden="1" outlineLevel="2">
      <c r="A975" s="5" t="s">
        <v>140</v>
      </c>
      <c r="B975" s="19" t="s">
        <v>226</v>
      </c>
      <c r="C975" s="6">
        <v>404704</v>
      </c>
      <c r="D975" s="5" t="s">
        <v>389</v>
      </c>
      <c r="E975" s="5" t="s">
        <v>107</v>
      </c>
      <c r="F975" s="7" t="s">
        <v>138</v>
      </c>
      <c r="G975" s="8">
        <v>25.656681000000003</v>
      </c>
      <c r="H975" s="9">
        <v>21</v>
      </c>
      <c r="I975" s="8">
        <f>H975*$H$3</f>
        <v>1.26</v>
      </c>
      <c r="J975" s="8"/>
      <c r="K975" s="15"/>
      <c r="L975" s="5"/>
      <c r="M975" s="8"/>
      <c r="N975" s="5"/>
      <c r="O975" s="8"/>
      <c r="P975" s="9"/>
      <c r="Q975" s="8"/>
      <c r="R975" s="8"/>
      <c r="S975" s="8"/>
      <c r="T975" s="16">
        <f t="shared" si="32"/>
        <v>26.916681000000004</v>
      </c>
    </row>
    <row r="976" spans="1:20" ht="15" hidden="1" outlineLevel="2">
      <c r="A976" s="5" t="s">
        <v>140</v>
      </c>
      <c r="B976" s="19" t="s">
        <v>226</v>
      </c>
      <c r="C976" s="6">
        <v>404704</v>
      </c>
      <c r="D976" s="5" t="s">
        <v>389</v>
      </c>
      <c r="E976" s="5" t="s">
        <v>107</v>
      </c>
      <c r="F976" s="7" t="s">
        <v>139</v>
      </c>
      <c r="G976" s="8">
        <v>94.97354999999995</v>
      </c>
      <c r="H976" s="9">
        <v>190</v>
      </c>
      <c r="I976" s="8">
        <f>H976*$H$3</f>
        <v>11.4</v>
      </c>
      <c r="J976" s="8"/>
      <c r="K976" s="15"/>
      <c r="L976" s="5"/>
      <c r="M976" s="8"/>
      <c r="N976" s="5"/>
      <c r="O976" s="8"/>
      <c r="P976" s="9"/>
      <c r="Q976" s="8"/>
      <c r="R976" s="8"/>
      <c r="S976" s="8"/>
      <c r="T976" s="16">
        <f t="shared" si="32"/>
        <v>106.37354999999995</v>
      </c>
    </row>
    <row r="977" spans="1:20" ht="15" hidden="1" outlineLevel="2">
      <c r="A977" s="5" t="s">
        <v>140</v>
      </c>
      <c r="B977" s="19" t="s">
        <v>226</v>
      </c>
      <c r="C977" s="6">
        <v>404704</v>
      </c>
      <c r="D977" s="5" t="s">
        <v>389</v>
      </c>
      <c r="E977" s="5" t="s">
        <v>107</v>
      </c>
      <c r="F977" s="7" t="s">
        <v>116</v>
      </c>
      <c r="G977" s="8">
        <v>29.735171199999996</v>
      </c>
      <c r="H977" s="9">
        <v>50</v>
      </c>
      <c r="I977" s="8">
        <f>H977*$H$2</f>
        <v>24</v>
      </c>
      <c r="J977" s="8"/>
      <c r="K977" s="15"/>
      <c r="L977" s="5"/>
      <c r="M977" s="8"/>
      <c r="N977" s="5"/>
      <c r="O977" s="8"/>
      <c r="P977" s="9"/>
      <c r="Q977" s="8"/>
      <c r="R977" s="8"/>
      <c r="S977" s="8"/>
      <c r="T977" s="16">
        <f t="shared" si="32"/>
        <v>53.735171199999996</v>
      </c>
    </row>
    <row r="978" spans="1:20" ht="15" hidden="1" outlineLevel="2">
      <c r="A978" s="5" t="s">
        <v>140</v>
      </c>
      <c r="B978" s="19" t="s">
        <v>226</v>
      </c>
      <c r="C978" s="6">
        <v>404704</v>
      </c>
      <c r="D978" s="5" t="s">
        <v>389</v>
      </c>
      <c r="E978" s="5" t="s">
        <v>107</v>
      </c>
      <c r="F978" s="5" t="s">
        <v>110</v>
      </c>
      <c r="G978" s="52"/>
      <c r="H978" s="53"/>
      <c r="I978" s="52"/>
      <c r="J978" s="52">
        <v>180</v>
      </c>
      <c r="K978" s="15"/>
      <c r="L978" s="5"/>
      <c r="M978" s="52"/>
      <c r="N978" s="5"/>
      <c r="O978" s="52"/>
      <c r="P978" s="53"/>
      <c r="Q978" s="52"/>
      <c r="R978" s="52"/>
      <c r="S978" s="52"/>
      <c r="T978" s="16">
        <f t="shared" si="32"/>
        <v>180</v>
      </c>
    </row>
    <row r="979" spans="1:20" ht="15" hidden="1" outlineLevel="2">
      <c r="A979" s="5" t="s">
        <v>140</v>
      </c>
      <c r="B979" s="19" t="s">
        <v>226</v>
      </c>
      <c r="C979" s="6">
        <v>404704</v>
      </c>
      <c r="D979" s="5" t="s">
        <v>389</v>
      </c>
      <c r="E979" s="5" t="s">
        <v>36</v>
      </c>
      <c r="F979" s="5" t="s">
        <v>36</v>
      </c>
      <c r="G979" s="52"/>
      <c r="H979" s="53"/>
      <c r="I979" s="52"/>
      <c r="J979" s="52"/>
      <c r="K979" s="15"/>
      <c r="L979" s="5"/>
      <c r="M979" s="52"/>
      <c r="N979" s="15">
        <f>O979/$O$2</f>
        <v>0.75</v>
      </c>
      <c r="O979" s="52">
        <v>54</v>
      </c>
      <c r="P979" s="53"/>
      <c r="Q979" s="52"/>
      <c r="R979" s="52"/>
      <c r="S979" s="52"/>
      <c r="T979" s="16">
        <f t="shared" si="32"/>
        <v>54</v>
      </c>
    </row>
    <row r="980" spans="1:20" ht="15" hidden="1" outlineLevel="2">
      <c r="A980" s="5" t="s">
        <v>140</v>
      </c>
      <c r="B980" s="19" t="s">
        <v>226</v>
      </c>
      <c r="C980" s="6">
        <v>404704</v>
      </c>
      <c r="D980" s="5" t="s">
        <v>389</v>
      </c>
      <c r="E980" s="5" t="s">
        <v>107</v>
      </c>
      <c r="F980" s="7" t="s">
        <v>154</v>
      </c>
      <c r="G980" s="8">
        <v>0.30800000000000005</v>
      </c>
      <c r="H980" s="11">
        <v>1</v>
      </c>
      <c r="I980" s="10">
        <f>H980*$H$3</f>
        <v>0.06</v>
      </c>
      <c r="J980" s="8"/>
      <c r="K980" s="15"/>
      <c r="L980" s="5"/>
      <c r="M980" s="10"/>
      <c r="N980" s="5"/>
      <c r="O980" s="10"/>
      <c r="P980" s="11"/>
      <c r="Q980" s="10"/>
      <c r="R980" s="10"/>
      <c r="S980" s="10"/>
      <c r="T980" s="16">
        <f t="shared" si="32"/>
        <v>0.36800000000000005</v>
      </c>
    </row>
    <row r="981" spans="1:20" ht="15" hidden="1" outlineLevel="2">
      <c r="A981" s="12" t="s">
        <v>140</v>
      </c>
      <c r="B981" s="20" t="s">
        <v>226</v>
      </c>
      <c r="C981" s="12">
        <v>404704</v>
      </c>
      <c r="D981" s="12" t="s">
        <v>389</v>
      </c>
      <c r="E981" s="12" t="s">
        <v>111</v>
      </c>
      <c r="F981" s="12" t="s">
        <v>111</v>
      </c>
      <c r="G981" s="54"/>
      <c r="H981" s="55"/>
      <c r="I981" s="54"/>
      <c r="J981" s="54"/>
      <c r="K981" s="14">
        <v>1</v>
      </c>
      <c r="L981" s="13">
        <v>0.21</v>
      </c>
      <c r="M981" s="54">
        <f>K981*L981*$M$2</f>
        <v>658.35</v>
      </c>
      <c r="N981" s="56"/>
      <c r="O981" s="54"/>
      <c r="P981" s="55"/>
      <c r="Q981" s="54"/>
      <c r="R981" s="54"/>
      <c r="S981" s="54"/>
      <c r="T981" s="16">
        <f t="shared" si="32"/>
        <v>658.35</v>
      </c>
    </row>
    <row r="982" spans="1:20" ht="15" hidden="1" outlineLevel="2">
      <c r="A982" s="5" t="s">
        <v>140</v>
      </c>
      <c r="B982" s="19" t="s">
        <v>168</v>
      </c>
      <c r="C982" s="6">
        <v>404708</v>
      </c>
      <c r="D982" s="5" t="s">
        <v>390</v>
      </c>
      <c r="E982" s="5" t="s">
        <v>107</v>
      </c>
      <c r="F982" s="7">
        <v>15</v>
      </c>
      <c r="G982" s="8">
        <v>14.849095000000002</v>
      </c>
      <c r="H982" s="9">
        <v>43</v>
      </c>
      <c r="I982" s="8">
        <f>H982*$H$1</f>
        <v>4.3</v>
      </c>
      <c r="J982" s="8"/>
      <c r="K982" s="15"/>
      <c r="L982" s="5"/>
      <c r="M982" s="8"/>
      <c r="N982" s="5"/>
      <c r="O982" s="8"/>
      <c r="P982" s="9"/>
      <c r="Q982" s="8"/>
      <c r="R982" s="8"/>
      <c r="S982" s="8"/>
      <c r="T982" s="16">
        <f t="shared" si="32"/>
        <v>19.149095000000003</v>
      </c>
    </row>
    <row r="983" spans="1:20" ht="15" hidden="1" outlineLevel="2">
      <c r="A983" s="5" t="s">
        <v>140</v>
      </c>
      <c r="B983" s="19" t="s">
        <v>168</v>
      </c>
      <c r="C983" s="6">
        <v>404708</v>
      </c>
      <c r="D983" s="5" t="s">
        <v>390</v>
      </c>
      <c r="E983" s="5" t="s">
        <v>107</v>
      </c>
      <c r="F983" s="7" t="s">
        <v>137</v>
      </c>
      <c r="G983" s="8">
        <v>10.098410000000001</v>
      </c>
      <c r="H983" s="9">
        <v>2</v>
      </c>
      <c r="I983" s="8">
        <f>H983*$H$3</f>
        <v>0.12</v>
      </c>
      <c r="J983" s="8"/>
      <c r="K983" s="15"/>
      <c r="L983" s="5"/>
      <c r="M983" s="8"/>
      <c r="N983" s="5"/>
      <c r="O983" s="8"/>
      <c r="P983" s="9"/>
      <c r="Q983" s="8"/>
      <c r="R983" s="8"/>
      <c r="S983" s="8"/>
      <c r="T983" s="16">
        <f t="shared" si="32"/>
        <v>10.21841</v>
      </c>
    </row>
    <row r="984" spans="1:20" ht="15" hidden="1" outlineLevel="2">
      <c r="A984" s="5" t="s">
        <v>140</v>
      </c>
      <c r="B984" s="19" t="s">
        <v>168</v>
      </c>
      <c r="C984" s="6">
        <v>404708</v>
      </c>
      <c r="D984" s="5" t="s">
        <v>390</v>
      </c>
      <c r="E984" s="5" t="s">
        <v>107</v>
      </c>
      <c r="F984" s="7" t="s">
        <v>138</v>
      </c>
      <c r="G984" s="8">
        <v>5.855427000000001</v>
      </c>
      <c r="H984" s="9">
        <v>5</v>
      </c>
      <c r="I984" s="8">
        <f>H984*$H$3</f>
        <v>0.3</v>
      </c>
      <c r="J984" s="8"/>
      <c r="K984" s="15"/>
      <c r="L984" s="5"/>
      <c r="M984" s="8"/>
      <c r="N984" s="5"/>
      <c r="O984" s="8"/>
      <c r="P984" s="9"/>
      <c r="Q984" s="8"/>
      <c r="R984" s="8"/>
      <c r="S984" s="8"/>
      <c r="T984" s="16">
        <f t="shared" si="32"/>
        <v>6.155427</v>
      </c>
    </row>
    <row r="985" spans="1:20" ht="15" hidden="1" outlineLevel="2">
      <c r="A985" s="5" t="s">
        <v>140</v>
      </c>
      <c r="B985" s="19" t="s">
        <v>168</v>
      </c>
      <c r="C985" s="6">
        <v>404708</v>
      </c>
      <c r="D985" s="5" t="s">
        <v>390</v>
      </c>
      <c r="E985" s="5" t="s">
        <v>107</v>
      </c>
      <c r="F985" s="7" t="s">
        <v>139</v>
      </c>
      <c r="G985" s="8">
        <v>0.44659999999999994</v>
      </c>
      <c r="H985" s="11">
        <v>1</v>
      </c>
      <c r="I985" s="10">
        <f>H985*$H$3</f>
        <v>0.06</v>
      </c>
      <c r="J985" s="8"/>
      <c r="K985" s="15"/>
      <c r="L985" s="5"/>
      <c r="M985" s="10"/>
      <c r="N985" s="5"/>
      <c r="O985" s="10"/>
      <c r="P985" s="11"/>
      <c r="Q985" s="10"/>
      <c r="R985" s="10"/>
      <c r="S985" s="10"/>
      <c r="T985" s="16">
        <f t="shared" si="32"/>
        <v>0.5065999999999999</v>
      </c>
    </row>
    <row r="986" spans="1:20" ht="15" hidden="1" outlineLevel="2">
      <c r="A986" s="5" t="s">
        <v>140</v>
      </c>
      <c r="B986" s="19" t="s">
        <v>168</v>
      </c>
      <c r="C986" s="6">
        <v>404708</v>
      </c>
      <c r="D986" s="5" t="s">
        <v>390</v>
      </c>
      <c r="E986" s="5" t="s">
        <v>107</v>
      </c>
      <c r="F986" s="7" t="s">
        <v>116</v>
      </c>
      <c r="G986" s="8">
        <v>0.5644100000000001</v>
      </c>
      <c r="H986" s="9">
        <v>1</v>
      </c>
      <c r="I986" s="8">
        <f>H986*$H$2</f>
        <v>0.48</v>
      </c>
      <c r="J986" s="8"/>
      <c r="K986" s="15"/>
      <c r="L986" s="5"/>
      <c r="M986" s="8"/>
      <c r="N986" s="5"/>
      <c r="O986" s="8"/>
      <c r="P986" s="9"/>
      <c r="Q986" s="8"/>
      <c r="R986" s="8"/>
      <c r="S986" s="8"/>
      <c r="T986" s="16">
        <f aca="true" t="shared" si="33" ref="T986:T1049">G986+I986+J986+M986+O986+Q986+R986+S986</f>
        <v>1.04441</v>
      </c>
    </row>
    <row r="987" spans="1:20" ht="15" hidden="1" outlineLevel="2">
      <c r="A987" s="5" t="s">
        <v>140</v>
      </c>
      <c r="B987" s="19" t="s">
        <v>168</v>
      </c>
      <c r="C987" s="6">
        <v>404708</v>
      </c>
      <c r="D987" s="5" t="s">
        <v>390</v>
      </c>
      <c r="E987" s="5" t="s">
        <v>107</v>
      </c>
      <c r="F987" s="5" t="s">
        <v>110</v>
      </c>
      <c r="G987" s="52"/>
      <c r="H987" s="53"/>
      <c r="I987" s="52"/>
      <c r="J987" s="52">
        <v>150</v>
      </c>
      <c r="K987" s="15"/>
      <c r="L987" s="5"/>
      <c r="M987" s="52"/>
      <c r="N987" s="5"/>
      <c r="O987" s="52"/>
      <c r="P987" s="53"/>
      <c r="Q987" s="52"/>
      <c r="R987" s="52"/>
      <c r="S987" s="52"/>
      <c r="T987" s="16">
        <f t="shared" si="33"/>
        <v>150</v>
      </c>
    </row>
    <row r="988" spans="1:20" ht="15" hidden="1" outlineLevel="2">
      <c r="A988" s="12" t="s">
        <v>140</v>
      </c>
      <c r="B988" s="20" t="s">
        <v>168</v>
      </c>
      <c r="C988" s="12">
        <v>404708</v>
      </c>
      <c r="D988" s="12" t="s">
        <v>390</v>
      </c>
      <c r="E988" s="12" t="s">
        <v>111</v>
      </c>
      <c r="F988" s="12" t="s">
        <v>111</v>
      </c>
      <c r="G988" s="54"/>
      <c r="H988" s="55"/>
      <c r="I988" s="54"/>
      <c r="J988" s="54"/>
      <c r="K988" s="14">
        <v>1</v>
      </c>
      <c r="L988" s="13">
        <v>0.13</v>
      </c>
      <c r="M988" s="54">
        <f>K988*L988*$M$2</f>
        <v>407.55</v>
      </c>
      <c r="N988" s="56"/>
      <c r="O988" s="54"/>
      <c r="P988" s="55"/>
      <c r="Q988" s="54"/>
      <c r="R988" s="54"/>
      <c r="S988" s="54"/>
      <c r="T988" s="16">
        <f t="shared" si="33"/>
        <v>407.55</v>
      </c>
    </row>
    <row r="989" spans="1:20" ht="15" hidden="1" outlineLevel="2">
      <c r="A989" s="5" t="s">
        <v>140</v>
      </c>
      <c r="B989" s="19" t="s">
        <v>226</v>
      </c>
      <c r="C989" s="6">
        <v>404710</v>
      </c>
      <c r="D989" s="5" t="s">
        <v>384</v>
      </c>
      <c r="E989" s="5" t="s">
        <v>107</v>
      </c>
      <c r="F989" s="7">
        <v>15</v>
      </c>
      <c r="G989" s="8">
        <v>144.244675</v>
      </c>
      <c r="H989" s="9">
        <v>414</v>
      </c>
      <c r="I989" s="8">
        <f>H989*$H$1</f>
        <v>41.400000000000006</v>
      </c>
      <c r="J989" s="8"/>
      <c r="K989" s="15"/>
      <c r="L989" s="5"/>
      <c r="M989" s="8"/>
      <c r="N989" s="5"/>
      <c r="O989" s="8"/>
      <c r="P989" s="9"/>
      <c r="Q989" s="8"/>
      <c r="R989" s="8"/>
      <c r="S989" s="8"/>
      <c r="T989" s="16">
        <f t="shared" si="33"/>
        <v>185.644675</v>
      </c>
    </row>
    <row r="990" spans="1:20" ht="15" hidden="1" outlineLevel="2">
      <c r="A990" s="5" t="s">
        <v>140</v>
      </c>
      <c r="B990" s="19" t="s">
        <v>226</v>
      </c>
      <c r="C990" s="6">
        <v>404710</v>
      </c>
      <c r="D990" s="5" t="s">
        <v>384</v>
      </c>
      <c r="E990" s="5" t="s">
        <v>107</v>
      </c>
      <c r="F990" s="7" t="s">
        <v>137</v>
      </c>
      <c r="G990" s="8">
        <v>6.0487415</v>
      </c>
      <c r="H990" s="9">
        <v>3</v>
      </c>
      <c r="I990" s="8">
        <f>H990*$H$3</f>
        <v>0.18</v>
      </c>
      <c r="J990" s="8"/>
      <c r="K990" s="15"/>
      <c r="L990" s="5"/>
      <c r="M990" s="8"/>
      <c r="N990" s="5"/>
      <c r="O990" s="8"/>
      <c r="P990" s="9"/>
      <c r="Q990" s="8"/>
      <c r="R990" s="8"/>
      <c r="S990" s="8"/>
      <c r="T990" s="16">
        <f t="shared" si="33"/>
        <v>6.2287415</v>
      </c>
    </row>
    <row r="991" spans="1:20" ht="15" hidden="1" outlineLevel="2">
      <c r="A991" s="5" t="s">
        <v>140</v>
      </c>
      <c r="B991" s="19" t="s">
        <v>226</v>
      </c>
      <c r="C991" s="6">
        <v>404710</v>
      </c>
      <c r="D991" s="5" t="s">
        <v>384</v>
      </c>
      <c r="E991" s="5" t="s">
        <v>107</v>
      </c>
      <c r="F991" s="7" t="s">
        <v>138</v>
      </c>
      <c r="G991" s="8">
        <v>34.52578200000001</v>
      </c>
      <c r="H991" s="9">
        <v>27</v>
      </c>
      <c r="I991" s="8">
        <f>H991*$H$3</f>
        <v>1.6199999999999999</v>
      </c>
      <c r="J991" s="8"/>
      <c r="K991" s="15"/>
      <c r="L991" s="5"/>
      <c r="M991" s="8"/>
      <c r="N991" s="5"/>
      <c r="O991" s="8"/>
      <c r="P991" s="9"/>
      <c r="Q991" s="8"/>
      <c r="R991" s="8"/>
      <c r="S991" s="8"/>
      <c r="T991" s="16">
        <f t="shared" si="33"/>
        <v>36.145782000000004</v>
      </c>
    </row>
    <row r="992" spans="1:20" ht="15" hidden="1" outlineLevel="2">
      <c r="A992" s="5" t="s">
        <v>140</v>
      </c>
      <c r="B992" s="19" t="s">
        <v>226</v>
      </c>
      <c r="C992" s="6">
        <v>404710</v>
      </c>
      <c r="D992" s="5" t="s">
        <v>384</v>
      </c>
      <c r="E992" s="5" t="s">
        <v>107</v>
      </c>
      <c r="F992" s="7" t="s">
        <v>139</v>
      </c>
      <c r="G992" s="8">
        <v>52.110099999999996</v>
      </c>
      <c r="H992" s="9">
        <v>99</v>
      </c>
      <c r="I992" s="8">
        <f>H992*$H$3</f>
        <v>5.9399999999999995</v>
      </c>
      <c r="J992" s="8"/>
      <c r="K992" s="15"/>
      <c r="L992" s="5"/>
      <c r="M992" s="8"/>
      <c r="N992" s="5"/>
      <c r="O992" s="8"/>
      <c r="P992" s="9"/>
      <c r="Q992" s="8"/>
      <c r="R992" s="8"/>
      <c r="S992" s="8"/>
      <c r="T992" s="16">
        <f t="shared" si="33"/>
        <v>58.05009999999999</v>
      </c>
    </row>
    <row r="993" spans="1:20" ht="15" hidden="1" outlineLevel="2">
      <c r="A993" s="5" t="s">
        <v>140</v>
      </c>
      <c r="B993" s="19" t="s">
        <v>226</v>
      </c>
      <c r="C993" s="6">
        <v>404710</v>
      </c>
      <c r="D993" s="5" t="s">
        <v>384</v>
      </c>
      <c r="E993" s="5" t="s">
        <v>107</v>
      </c>
      <c r="F993" s="7" t="s">
        <v>116</v>
      </c>
      <c r="G993" s="8">
        <v>16.979505200000002</v>
      </c>
      <c r="H993" s="9">
        <v>23</v>
      </c>
      <c r="I993" s="8">
        <f>H993*$H$2</f>
        <v>11.04</v>
      </c>
      <c r="J993" s="8"/>
      <c r="K993" s="15"/>
      <c r="L993" s="5"/>
      <c r="M993" s="8"/>
      <c r="N993" s="5"/>
      <c r="O993" s="8"/>
      <c r="P993" s="9"/>
      <c r="Q993" s="8"/>
      <c r="R993" s="8"/>
      <c r="S993" s="8"/>
      <c r="T993" s="16">
        <f t="shared" si="33"/>
        <v>28.0195052</v>
      </c>
    </row>
    <row r="994" spans="1:20" ht="15" hidden="1" outlineLevel="2">
      <c r="A994" s="5" t="s">
        <v>140</v>
      </c>
      <c r="B994" s="19" t="s">
        <v>226</v>
      </c>
      <c r="C994" s="6">
        <v>404710</v>
      </c>
      <c r="D994" s="5" t="s">
        <v>384</v>
      </c>
      <c r="E994" s="5" t="s">
        <v>107</v>
      </c>
      <c r="F994" s="5" t="s">
        <v>110</v>
      </c>
      <c r="G994" s="52"/>
      <c r="H994" s="53"/>
      <c r="I994" s="52"/>
      <c r="J994" s="52">
        <v>180</v>
      </c>
      <c r="K994" s="15"/>
      <c r="L994" s="5"/>
      <c r="M994" s="52"/>
      <c r="N994" s="5"/>
      <c r="O994" s="52"/>
      <c r="P994" s="53"/>
      <c r="Q994" s="52"/>
      <c r="R994" s="52"/>
      <c r="S994" s="52"/>
      <c r="T994" s="16">
        <f t="shared" si="33"/>
        <v>180</v>
      </c>
    </row>
    <row r="995" spans="1:20" ht="15" hidden="1" outlineLevel="2">
      <c r="A995" s="5" t="s">
        <v>140</v>
      </c>
      <c r="B995" s="19" t="s">
        <v>226</v>
      </c>
      <c r="C995" s="6">
        <v>404710</v>
      </c>
      <c r="D995" s="5" t="s">
        <v>384</v>
      </c>
      <c r="E995" s="5" t="s">
        <v>36</v>
      </c>
      <c r="F995" s="5" t="s">
        <v>36</v>
      </c>
      <c r="G995" s="52"/>
      <c r="H995" s="53"/>
      <c r="I995" s="52"/>
      <c r="J995" s="52"/>
      <c r="K995" s="15"/>
      <c r="L995" s="5"/>
      <c r="M995" s="52"/>
      <c r="N995" s="15">
        <f>O995/$O$2</f>
        <v>1.5</v>
      </c>
      <c r="O995" s="52">
        <v>108</v>
      </c>
      <c r="P995" s="53"/>
      <c r="Q995" s="52"/>
      <c r="R995" s="52"/>
      <c r="S995" s="52"/>
      <c r="T995" s="16">
        <f t="shared" si="33"/>
        <v>108</v>
      </c>
    </row>
    <row r="996" spans="1:20" ht="15" hidden="1" outlineLevel="2">
      <c r="A996" s="5" t="s">
        <v>140</v>
      </c>
      <c r="B996" s="19" t="s">
        <v>226</v>
      </c>
      <c r="C996" s="6">
        <v>404710</v>
      </c>
      <c r="D996" s="5" t="s">
        <v>384</v>
      </c>
      <c r="E996" s="5" t="s">
        <v>107</v>
      </c>
      <c r="F996" s="7" t="s">
        <v>154</v>
      </c>
      <c r="G996" s="8">
        <v>9.24</v>
      </c>
      <c r="H996" s="11">
        <v>30</v>
      </c>
      <c r="I996" s="10">
        <f>H996*$H$3</f>
        <v>1.7999999999999998</v>
      </c>
      <c r="J996" s="8"/>
      <c r="K996" s="15"/>
      <c r="L996" s="5"/>
      <c r="M996" s="10"/>
      <c r="N996" s="5"/>
      <c r="O996" s="10"/>
      <c r="P996" s="11"/>
      <c r="Q996" s="10"/>
      <c r="R996" s="10"/>
      <c r="S996" s="10"/>
      <c r="T996" s="16">
        <f t="shared" si="33"/>
        <v>11.04</v>
      </c>
    </row>
    <row r="997" spans="1:20" ht="15" hidden="1" outlineLevel="2">
      <c r="A997" s="12" t="s">
        <v>140</v>
      </c>
      <c r="B997" s="20" t="s">
        <v>226</v>
      </c>
      <c r="C997" s="12">
        <v>404710</v>
      </c>
      <c r="D997" s="12" t="s">
        <v>384</v>
      </c>
      <c r="E997" s="12" t="s">
        <v>111</v>
      </c>
      <c r="F997" s="12" t="s">
        <v>111</v>
      </c>
      <c r="G997" s="54"/>
      <c r="H997" s="55"/>
      <c r="I997" s="54"/>
      <c r="J997" s="54"/>
      <c r="K997" s="14">
        <v>1</v>
      </c>
      <c r="L997" s="13">
        <v>0.4</v>
      </c>
      <c r="M997" s="54">
        <f>K997*L997*$M$2</f>
        <v>1254</v>
      </c>
      <c r="N997" s="56"/>
      <c r="O997" s="54"/>
      <c r="P997" s="55"/>
      <c r="Q997" s="54"/>
      <c r="R997" s="54"/>
      <c r="S997" s="54"/>
      <c r="T997" s="16">
        <f t="shared" si="33"/>
        <v>1254</v>
      </c>
    </row>
    <row r="998" spans="1:20" ht="15" hidden="1" outlineLevel="2">
      <c r="A998" s="5" t="s">
        <v>140</v>
      </c>
      <c r="B998" s="19" t="s">
        <v>226</v>
      </c>
      <c r="C998" s="6">
        <v>404730</v>
      </c>
      <c r="D998" s="5" t="s">
        <v>385</v>
      </c>
      <c r="E998" s="5" t="s">
        <v>107</v>
      </c>
      <c r="F998" s="7">
        <v>15</v>
      </c>
      <c r="G998" s="8">
        <v>5.656553000000001</v>
      </c>
      <c r="H998" s="9">
        <v>16</v>
      </c>
      <c r="I998" s="8">
        <f>H998*$H$1</f>
        <v>1.6</v>
      </c>
      <c r="J998" s="8"/>
      <c r="K998" s="15"/>
      <c r="L998" s="5"/>
      <c r="M998" s="8"/>
      <c r="N998" s="5"/>
      <c r="O998" s="8"/>
      <c r="P998" s="9"/>
      <c r="Q998" s="8"/>
      <c r="R998" s="8"/>
      <c r="S998" s="8"/>
      <c r="T998" s="16">
        <f t="shared" si="33"/>
        <v>7.256553</v>
      </c>
    </row>
    <row r="999" spans="1:20" ht="15" hidden="1" outlineLevel="2">
      <c r="A999" s="5" t="s">
        <v>140</v>
      </c>
      <c r="B999" s="19" t="s">
        <v>226</v>
      </c>
      <c r="C999" s="6">
        <v>404730</v>
      </c>
      <c r="D999" s="5" t="s">
        <v>385</v>
      </c>
      <c r="E999" s="5" t="s">
        <v>107</v>
      </c>
      <c r="F999" s="7" t="s">
        <v>138</v>
      </c>
      <c r="G999" s="8">
        <v>4.115991000000001</v>
      </c>
      <c r="H999" s="9">
        <v>3</v>
      </c>
      <c r="I999" s="8">
        <f>H999*$H$3</f>
        <v>0.18</v>
      </c>
      <c r="J999" s="8"/>
      <c r="K999" s="15"/>
      <c r="L999" s="5"/>
      <c r="M999" s="8"/>
      <c r="N999" s="5"/>
      <c r="O999" s="8"/>
      <c r="P999" s="9"/>
      <c r="Q999" s="8"/>
      <c r="R999" s="8"/>
      <c r="S999" s="8"/>
      <c r="T999" s="16">
        <f t="shared" si="33"/>
        <v>4.295991000000001</v>
      </c>
    </row>
    <row r="1000" spans="1:20" ht="15" hidden="1" outlineLevel="2">
      <c r="A1000" s="5" t="s">
        <v>140</v>
      </c>
      <c r="B1000" s="19" t="s">
        <v>226</v>
      </c>
      <c r="C1000" s="6">
        <v>404730</v>
      </c>
      <c r="D1000" s="5" t="s">
        <v>385</v>
      </c>
      <c r="E1000" s="5" t="s">
        <v>107</v>
      </c>
      <c r="F1000" s="7" t="s">
        <v>139</v>
      </c>
      <c r="G1000" s="8">
        <v>9.7846</v>
      </c>
      <c r="H1000" s="9">
        <v>21</v>
      </c>
      <c r="I1000" s="8">
        <f>H1000*$H$3</f>
        <v>1.26</v>
      </c>
      <c r="J1000" s="8"/>
      <c r="K1000" s="15"/>
      <c r="L1000" s="5"/>
      <c r="M1000" s="8"/>
      <c r="N1000" s="5"/>
      <c r="O1000" s="8"/>
      <c r="P1000" s="9"/>
      <c r="Q1000" s="8"/>
      <c r="R1000" s="8"/>
      <c r="S1000" s="8"/>
      <c r="T1000" s="16">
        <f t="shared" si="33"/>
        <v>11.044599999999999</v>
      </c>
    </row>
    <row r="1001" spans="1:20" ht="15" hidden="1" outlineLevel="2">
      <c r="A1001" s="5" t="s">
        <v>140</v>
      </c>
      <c r="B1001" s="19" t="s">
        <v>226</v>
      </c>
      <c r="C1001" s="6">
        <v>404730</v>
      </c>
      <c r="D1001" s="5" t="s">
        <v>385</v>
      </c>
      <c r="E1001" s="5" t="s">
        <v>107</v>
      </c>
      <c r="F1001" s="5" t="s">
        <v>110</v>
      </c>
      <c r="G1001" s="52"/>
      <c r="H1001" s="53"/>
      <c r="I1001" s="52"/>
      <c r="J1001" s="52">
        <v>135</v>
      </c>
      <c r="K1001" s="15"/>
      <c r="L1001" s="5"/>
      <c r="M1001" s="52"/>
      <c r="N1001" s="5"/>
      <c r="O1001" s="52"/>
      <c r="P1001" s="53"/>
      <c r="Q1001" s="52"/>
      <c r="R1001" s="52"/>
      <c r="S1001" s="52"/>
      <c r="T1001" s="16">
        <f t="shared" si="33"/>
        <v>135</v>
      </c>
    </row>
    <row r="1002" spans="1:20" ht="15" hidden="1" outlineLevel="2">
      <c r="A1002" s="12" t="s">
        <v>140</v>
      </c>
      <c r="B1002" s="20" t="s">
        <v>226</v>
      </c>
      <c r="C1002" s="12">
        <v>404730</v>
      </c>
      <c r="D1002" s="12" t="s">
        <v>385</v>
      </c>
      <c r="E1002" s="12" t="s">
        <v>111</v>
      </c>
      <c r="F1002" s="12" t="s">
        <v>111</v>
      </c>
      <c r="G1002" s="54"/>
      <c r="H1002" s="55"/>
      <c r="I1002" s="54"/>
      <c r="J1002" s="54"/>
      <c r="K1002" s="14">
        <v>1</v>
      </c>
      <c r="L1002" s="13">
        <v>1</v>
      </c>
      <c r="M1002" s="54">
        <f>K1002*L1002*$M$2</f>
        <v>3135</v>
      </c>
      <c r="N1002" s="56"/>
      <c r="O1002" s="54"/>
      <c r="P1002" s="55"/>
      <c r="Q1002" s="54"/>
      <c r="R1002" s="54"/>
      <c r="S1002" s="54"/>
      <c r="T1002" s="16">
        <f t="shared" si="33"/>
        <v>3135</v>
      </c>
    </row>
    <row r="1003" spans="1:20" ht="15" hidden="1" outlineLevel="2">
      <c r="A1003" s="5" t="s">
        <v>140</v>
      </c>
      <c r="B1003" s="19" t="s">
        <v>226</v>
      </c>
      <c r="C1003" s="6">
        <v>404735</v>
      </c>
      <c r="D1003" s="5" t="s">
        <v>473</v>
      </c>
      <c r="E1003" s="5" t="s">
        <v>107</v>
      </c>
      <c r="F1003" s="7">
        <v>15</v>
      </c>
      <c r="G1003" s="8">
        <v>26.296023000000005</v>
      </c>
      <c r="H1003" s="9">
        <v>74</v>
      </c>
      <c r="I1003" s="8">
        <f>H1003*$H$1</f>
        <v>7.4</v>
      </c>
      <c r="J1003" s="8"/>
      <c r="K1003" s="15"/>
      <c r="L1003" s="5"/>
      <c r="M1003" s="8"/>
      <c r="N1003" s="5"/>
      <c r="O1003" s="8"/>
      <c r="P1003" s="9"/>
      <c r="Q1003" s="8"/>
      <c r="R1003" s="8"/>
      <c r="S1003" s="8"/>
      <c r="T1003" s="16">
        <f t="shared" si="33"/>
        <v>33.696023000000004</v>
      </c>
    </row>
    <row r="1004" spans="1:20" ht="15" hidden="1" outlineLevel="2">
      <c r="A1004" s="5" t="s">
        <v>140</v>
      </c>
      <c r="B1004" s="19" t="s">
        <v>226</v>
      </c>
      <c r="C1004" s="6">
        <v>404735</v>
      </c>
      <c r="D1004" s="5" t="s">
        <v>473</v>
      </c>
      <c r="E1004" s="5" t="s">
        <v>107</v>
      </c>
      <c r="F1004" s="7" t="s">
        <v>137</v>
      </c>
      <c r="G1004" s="8">
        <v>6.481530500000001</v>
      </c>
      <c r="H1004" s="9">
        <v>2</v>
      </c>
      <c r="I1004" s="8">
        <f>H1004*$H$3</f>
        <v>0.12</v>
      </c>
      <c r="J1004" s="8"/>
      <c r="K1004" s="15"/>
      <c r="L1004" s="5"/>
      <c r="M1004" s="8"/>
      <c r="N1004" s="5"/>
      <c r="O1004" s="8"/>
      <c r="P1004" s="9"/>
      <c r="Q1004" s="8"/>
      <c r="R1004" s="8"/>
      <c r="S1004" s="8"/>
      <c r="T1004" s="16">
        <f t="shared" si="33"/>
        <v>6.601530500000001</v>
      </c>
    </row>
    <row r="1005" spans="1:20" ht="15" hidden="1" outlineLevel="2">
      <c r="A1005" s="5" t="s">
        <v>140</v>
      </c>
      <c r="B1005" s="19" t="s">
        <v>226</v>
      </c>
      <c r="C1005" s="6">
        <v>404735</v>
      </c>
      <c r="D1005" s="5" t="s">
        <v>473</v>
      </c>
      <c r="E1005" s="5" t="s">
        <v>107</v>
      </c>
      <c r="F1005" s="7" t="s">
        <v>139</v>
      </c>
      <c r="G1005" s="8">
        <v>15.600549999999998</v>
      </c>
      <c r="H1005" s="9">
        <v>31</v>
      </c>
      <c r="I1005" s="8">
        <f>H1005*$H$3</f>
        <v>1.8599999999999999</v>
      </c>
      <c r="J1005" s="8"/>
      <c r="K1005" s="15"/>
      <c r="L1005" s="5"/>
      <c r="M1005" s="8"/>
      <c r="N1005" s="5"/>
      <c r="O1005" s="8"/>
      <c r="P1005" s="9"/>
      <c r="Q1005" s="8"/>
      <c r="R1005" s="8"/>
      <c r="S1005" s="8"/>
      <c r="T1005" s="16">
        <f t="shared" si="33"/>
        <v>17.460549999999998</v>
      </c>
    </row>
    <row r="1006" spans="1:20" ht="15" hidden="1" outlineLevel="2">
      <c r="A1006" s="5" t="s">
        <v>140</v>
      </c>
      <c r="B1006" s="19" t="s">
        <v>226</v>
      </c>
      <c r="C1006" s="6">
        <v>404735</v>
      </c>
      <c r="D1006" s="5" t="s">
        <v>473</v>
      </c>
      <c r="E1006" s="5" t="s">
        <v>107</v>
      </c>
      <c r="F1006" s="7" t="s">
        <v>116</v>
      </c>
      <c r="G1006" s="8">
        <v>0.738864</v>
      </c>
      <c r="H1006" s="9">
        <v>1</v>
      </c>
      <c r="I1006" s="8">
        <f>H1006*$H$2</f>
        <v>0.48</v>
      </c>
      <c r="J1006" s="8"/>
      <c r="K1006" s="15"/>
      <c r="L1006" s="5"/>
      <c r="M1006" s="8"/>
      <c r="N1006" s="5"/>
      <c r="O1006" s="8"/>
      <c r="P1006" s="9"/>
      <c r="Q1006" s="8"/>
      <c r="R1006" s="8"/>
      <c r="S1006" s="8"/>
      <c r="T1006" s="16">
        <f t="shared" si="33"/>
        <v>1.218864</v>
      </c>
    </row>
    <row r="1007" spans="1:20" ht="15" hidden="1" outlineLevel="2">
      <c r="A1007" s="5" t="s">
        <v>140</v>
      </c>
      <c r="B1007" s="19" t="s">
        <v>226</v>
      </c>
      <c r="C1007" s="6">
        <v>404735</v>
      </c>
      <c r="D1007" s="5" t="s">
        <v>473</v>
      </c>
      <c r="E1007" s="5" t="s">
        <v>107</v>
      </c>
      <c r="F1007" s="5" t="s">
        <v>110</v>
      </c>
      <c r="G1007" s="52"/>
      <c r="H1007" s="53"/>
      <c r="I1007" s="52"/>
      <c r="J1007" s="52">
        <v>135</v>
      </c>
      <c r="K1007" s="15"/>
      <c r="L1007" s="5"/>
      <c r="M1007" s="52"/>
      <c r="N1007" s="5"/>
      <c r="O1007" s="52"/>
      <c r="P1007" s="53"/>
      <c r="Q1007" s="52"/>
      <c r="R1007" s="52"/>
      <c r="S1007" s="52"/>
      <c r="T1007" s="16">
        <f t="shared" si="33"/>
        <v>135</v>
      </c>
    </row>
    <row r="1008" spans="1:20" ht="15" hidden="1" outlineLevel="2">
      <c r="A1008" s="12" t="s">
        <v>140</v>
      </c>
      <c r="B1008" s="20" t="s">
        <v>226</v>
      </c>
      <c r="C1008" s="12">
        <v>404735</v>
      </c>
      <c r="D1008" s="12" t="s">
        <v>473</v>
      </c>
      <c r="E1008" s="12" t="s">
        <v>111</v>
      </c>
      <c r="F1008" s="12" t="s">
        <v>111</v>
      </c>
      <c r="G1008" s="54"/>
      <c r="H1008" s="55"/>
      <c r="I1008" s="54"/>
      <c r="J1008" s="54"/>
      <c r="K1008" s="14">
        <v>1</v>
      </c>
      <c r="L1008" s="13">
        <v>0.21</v>
      </c>
      <c r="M1008" s="54">
        <f>K1008*L1008*$M$2</f>
        <v>658.35</v>
      </c>
      <c r="N1008" s="56"/>
      <c r="O1008" s="54"/>
      <c r="P1008" s="55"/>
      <c r="Q1008" s="54"/>
      <c r="R1008" s="54"/>
      <c r="S1008" s="54"/>
      <c r="T1008" s="16">
        <f t="shared" si="33"/>
        <v>658.35</v>
      </c>
    </row>
    <row r="1009" spans="1:20" ht="15" hidden="1" outlineLevel="2">
      <c r="A1009" s="5" t="s">
        <v>140</v>
      </c>
      <c r="B1009" s="19" t="s">
        <v>167</v>
      </c>
      <c r="C1009" s="6">
        <v>404835</v>
      </c>
      <c r="D1009" s="5" t="s">
        <v>46</v>
      </c>
      <c r="E1009" s="5" t="s">
        <v>133</v>
      </c>
      <c r="F1009" s="5" t="s">
        <v>133</v>
      </c>
      <c r="G1009" s="52"/>
      <c r="H1009" s="53"/>
      <c r="I1009" s="52"/>
      <c r="J1009" s="52"/>
      <c r="K1009" s="15"/>
      <c r="L1009" s="5"/>
      <c r="M1009" s="52"/>
      <c r="N1009" s="5"/>
      <c r="O1009" s="52"/>
      <c r="P1009" s="53"/>
      <c r="Q1009" s="52"/>
      <c r="R1009" s="52"/>
      <c r="S1009" s="52">
        <v>6.61</v>
      </c>
      <c r="T1009" s="16">
        <f t="shared" si="33"/>
        <v>6.61</v>
      </c>
    </row>
    <row r="1010" spans="1:20" ht="15" hidden="1" outlineLevel="2">
      <c r="A1010" s="5" t="s">
        <v>140</v>
      </c>
      <c r="B1010" s="19" t="s">
        <v>268</v>
      </c>
      <c r="C1010" s="6">
        <v>405500</v>
      </c>
      <c r="D1010" s="5" t="s">
        <v>475</v>
      </c>
      <c r="E1010" s="5" t="s">
        <v>107</v>
      </c>
      <c r="F1010" s="7">
        <v>15</v>
      </c>
      <c r="G1010" s="8">
        <v>40.779681000000004</v>
      </c>
      <c r="H1010" s="9">
        <v>117</v>
      </c>
      <c r="I1010" s="8">
        <f>H1010*$H$1</f>
        <v>11.700000000000001</v>
      </c>
      <c r="J1010" s="8"/>
      <c r="K1010" s="15"/>
      <c r="L1010" s="5"/>
      <c r="M1010" s="8"/>
      <c r="N1010" s="5"/>
      <c r="O1010" s="8"/>
      <c r="P1010" s="9"/>
      <c r="Q1010" s="8"/>
      <c r="R1010" s="8"/>
      <c r="S1010" s="8"/>
      <c r="T1010" s="16">
        <f t="shared" si="33"/>
        <v>52.47968100000001</v>
      </c>
    </row>
    <row r="1011" spans="1:20" ht="15" hidden="1" outlineLevel="2">
      <c r="A1011" s="5" t="s">
        <v>140</v>
      </c>
      <c r="B1011" s="19" t="s">
        <v>268</v>
      </c>
      <c r="C1011" s="6">
        <v>405500</v>
      </c>
      <c r="D1011" s="5" t="s">
        <v>475</v>
      </c>
      <c r="E1011" s="5" t="s">
        <v>107</v>
      </c>
      <c r="F1011" s="7" t="s">
        <v>137</v>
      </c>
      <c r="G1011" s="8">
        <v>5.049205000000001</v>
      </c>
      <c r="H1011" s="11">
        <v>1</v>
      </c>
      <c r="I1011" s="10">
        <f>H1011*$H$3</f>
        <v>0.06</v>
      </c>
      <c r="J1011" s="8"/>
      <c r="K1011" s="15"/>
      <c r="L1011" s="5"/>
      <c r="M1011" s="10"/>
      <c r="N1011" s="5"/>
      <c r="O1011" s="10"/>
      <c r="P1011" s="11"/>
      <c r="Q1011" s="10"/>
      <c r="R1011" s="10"/>
      <c r="S1011" s="10"/>
      <c r="T1011" s="16">
        <f t="shared" si="33"/>
        <v>5.109205</v>
      </c>
    </row>
    <row r="1012" spans="1:20" ht="15" hidden="1" outlineLevel="2">
      <c r="A1012" s="5" t="s">
        <v>140</v>
      </c>
      <c r="B1012" s="19" t="s">
        <v>268</v>
      </c>
      <c r="C1012" s="6">
        <v>405500</v>
      </c>
      <c r="D1012" s="5" t="s">
        <v>475</v>
      </c>
      <c r="E1012" s="5" t="s">
        <v>107</v>
      </c>
      <c r="F1012" s="7" t="s">
        <v>138</v>
      </c>
      <c r="G1012" s="8">
        <v>1.061865</v>
      </c>
      <c r="H1012" s="9">
        <v>2</v>
      </c>
      <c r="I1012" s="8">
        <f>H1012*$H$3</f>
        <v>0.12</v>
      </c>
      <c r="J1012" s="8"/>
      <c r="K1012" s="15"/>
      <c r="L1012" s="5"/>
      <c r="M1012" s="8"/>
      <c r="N1012" s="5"/>
      <c r="O1012" s="8"/>
      <c r="P1012" s="9"/>
      <c r="Q1012" s="8"/>
      <c r="R1012" s="8"/>
      <c r="S1012" s="8"/>
      <c r="T1012" s="16">
        <f t="shared" si="33"/>
        <v>1.1818650000000002</v>
      </c>
    </row>
    <row r="1013" spans="1:20" ht="15" hidden="1" outlineLevel="2">
      <c r="A1013" s="5" t="s">
        <v>140</v>
      </c>
      <c r="B1013" s="19" t="s">
        <v>268</v>
      </c>
      <c r="C1013" s="6">
        <v>405500</v>
      </c>
      <c r="D1013" s="5" t="s">
        <v>475</v>
      </c>
      <c r="E1013" s="5" t="s">
        <v>107</v>
      </c>
      <c r="F1013" s="7" t="s">
        <v>139</v>
      </c>
      <c r="G1013" s="8">
        <v>1.3397999999999999</v>
      </c>
      <c r="H1013" s="9">
        <v>3</v>
      </c>
      <c r="I1013" s="8">
        <f>H1013*$H$3</f>
        <v>0.18</v>
      </c>
      <c r="J1013" s="8"/>
      <c r="K1013" s="15"/>
      <c r="L1013" s="5"/>
      <c r="M1013" s="8"/>
      <c r="N1013" s="5"/>
      <c r="O1013" s="8"/>
      <c r="P1013" s="9"/>
      <c r="Q1013" s="8"/>
      <c r="R1013" s="8"/>
      <c r="S1013" s="8"/>
      <c r="T1013" s="16">
        <f t="shared" si="33"/>
        <v>1.5197999999999998</v>
      </c>
    </row>
    <row r="1014" spans="1:20" ht="15" hidden="1" outlineLevel="2">
      <c r="A1014" s="5" t="s">
        <v>140</v>
      </c>
      <c r="B1014" s="19" t="s">
        <v>268</v>
      </c>
      <c r="C1014" s="6">
        <v>405500</v>
      </c>
      <c r="D1014" s="5" t="s">
        <v>475</v>
      </c>
      <c r="E1014" s="5" t="s">
        <v>107</v>
      </c>
      <c r="F1014" s="5" t="s">
        <v>110</v>
      </c>
      <c r="G1014" s="52"/>
      <c r="H1014" s="53"/>
      <c r="I1014" s="52"/>
      <c r="J1014" s="52">
        <v>180</v>
      </c>
      <c r="K1014" s="15"/>
      <c r="L1014" s="5"/>
      <c r="M1014" s="52"/>
      <c r="N1014" s="5"/>
      <c r="O1014" s="52"/>
      <c r="P1014" s="53"/>
      <c r="Q1014" s="52"/>
      <c r="R1014" s="52"/>
      <c r="S1014" s="52"/>
      <c r="T1014" s="16">
        <f t="shared" si="33"/>
        <v>180</v>
      </c>
    </row>
    <row r="1015" spans="1:20" ht="15" hidden="1" outlineLevel="2">
      <c r="A1015" s="5" t="s">
        <v>140</v>
      </c>
      <c r="B1015" s="19" t="s">
        <v>268</v>
      </c>
      <c r="C1015" s="6">
        <v>405500</v>
      </c>
      <c r="D1015" s="5" t="s">
        <v>475</v>
      </c>
      <c r="E1015" s="5" t="s">
        <v>36</v>
      </c>
      <c r="F1015" s="5" t="s">
        <v>36</v>
      </c>
      <c r="G1015" s="52"/>
      <c r="H1015" s="53"/>
      <c r="I1015" s="52"/>
      <c r="J1015" s="52"/>
      <c r="K1015" s="15"/>
      <c r="L1015" s="5"/>
      <c r="M1015" s="52"/>
      <c r="N1015" s="15">
        <f>O1015/$O$2</f>
        <v>0.5</v>
      </c>
      <c r="O1015" s="52">
        <v>36</v>
      </c>
      <c r="P1015" s="53"/>
      <c r="Q1015" s="52"/>
      <c r="R1015" s="52"/>
      <c r="S1015" s="52"/>
      <c r="T1015" s="16">
        <f t="shared" si="33"/>
        <v>36</v>
      </c>
    </row>
    <row r="1016" spans="1:20" ht="15" hidden="1" outlineLevel="2">
      <c r="A1016" s="12" t="s">
        <v>140</v>
      </c>
      <c r="B1016" s="20" t="s">
        <v>268</v>
      </c>
      <c r="C1016" s="12">
        <v>405500</v>
      </c>
      <c r="D1016" s="12" t="s">
        <v>475</v>
      </c>
      <c r="E1016" s="12" t="s">
        <v>111</v>
      </c>
      <c r="F1016" s="12" t="s">
        <v>111</v>
      </c>
      <c r="G1016" s="54"/>
      <c r="H1016" s="55"/>
      <c r="I1016" s="54"/>
      <c r="J1016" s="54"/>
      <c r="K1016" s="14">
        <v>2</v>
      </c>
      <c r="L1016" s="13">
        <v>1</v>
      </c>
      <c r="M1016" s="54">
        <f>K1016*L1016*$M$2</f>
        <v>6270</v>
      </c>
      <c r="N1016" s="56"/>
      <c r="O1016" s="54"/>
      <c r="P1016" s="55"/>
      <c r="Q1016" s="54"/>
      <c r="R1016" s="54"/>
      <c r="S1016" s="54"/>
      <c r="T1016" s="16">
        <f t="shared" si="33"/>
        <v>6270</v>
      </c>
    </row>
    <row r="1017" spans="1:20" ht="15" hidden="1" outlineLevel="2">
      <c r="A1017" s="5" t="s">
        <v>140</v>
      </c>
      <c r="B1017" s="19" t="s">
        <v>268</v>
      </c>
      <c r="C1017" s="6">
        <v>405550</v>
      </c>
      <c r="D1017" s="5" t="s">
        <v>476</v>
      </c>
      <c r="E1017" s="5" t="s">
        <v>107</v>
      </c>
      <c r="F1017" s="7">
        <v>15</v>
      </c>
      <c r="G1017" s="8">
        <v>5.527878</v>
      </c>
      <c r="H1017" s="9">
        <v>16</v>
      </c>
      <c r="I1017" s="8">
        <f>H1017*$H$1</f>
        <v>1.6</v>
      </c>
      <c r="J1017" s="8"/>
      <c r="K1017" s="15"/>
      <c r="L1017" s="5"/>
      <c r="M1017" s="8"/>
      <c r="N1017" s="5"/>
      <c r="O1017" s="8"/>
      <c r="P1017" s="9"/>
      <c r="Q1017" s="8"/>
      <c r="R1017" s="8"/>
      <c r="S1017" s="8"/>
      <c r="T1017" s="16">
        <f t="shared" si="33"/>
        <v>7.127878000000001</v>
      </c>
    </row>
    <row r="1018" spans="1:20" ht="15" hidden="1" outlineLevel="2">
      <c r="A1018" s="5" t="s">
        <v>140</v>
      </c>
      <c r="B1018" s="19" t="s">
        <v>268</v>
      </c>
      <c r="C1018" s="6">
        <v>405550</v>
      </c>
      <c r="D1018" s="5" t="s">
        <v>476</v>
      </c>
      <c r="E1018" s="5" t="s">
        <v>107</v>
      </c>
      <c r="F1018" s="7" t="s">
        <v>139</v>
      </c>
      <c r="G1018" s="8">
        <v>1.5123499999999999</v>
      </c>
      <c r="H1018" s="9">
        <v>3</v>
      </c>
      <c r="I1018" s="8">
        <f>H1018*$H$3</f>
        <v>0.18</v>
      </c>
      <c r="J1018" s="8"/>
      <c r="K1018" s="15"/>
      <c r="L1018" s="5"/>
      <c r="M1018" s="8"/>
      <c r="N1018" s="5"/>
      <c r="O1018" s="8"/>
      <c r="P1018" s="9"/>
      <c r="Q1018" s="8"/>
      <c r="R1018" s="8"/>
      <c r="S1018" s="8"/>
      <c r="T1018" s="16">
        <f t="shared" si="33"/>
        <v>1.6923499999999998</v>
      </c>
    </row>
    <row r="1019" spans="1:20" ht="15" hidden="1" outlineLevel="2">
      <c r="A1019" s="5" t="s">
        <v>140</v>
      </c>
      <c r="B1019" s="19" t="s">
        <v>268</v>
      </c>
      <c r="C1019" s="6">
        <v>405550</v>
      </c>
      <c r="D1019" s="5" t="s">
        <v>476</v>
      </c>
      <c r="E1019" s="5" t="s">
        <v>107</v>
      </c>
      <c r="F1019" s="5" t="s">
        <v>110</v>
      </c>
      <c r="G1019" s="52"/>
      <c r="H1019" s="53"/>
      <c r="I1019" s="52"/>
      <c r="J1019" s="52">
        <v>105</v>
      </c>
      <c r="K1019" s="15"/>
      <c r="L1019" s="5"/>
      <c r="M1019" s="52"/>
      <c r="N1019" s="5"/>
      <c r="O1019" s="52"/>
      <c r="P1019" s="53"/>
      <c r="Q1019" s="52"/>
      <c r="R1019" s="52"/>
      <c r="S1019" s="52"/>
      <c r="T1019" s="16">
        <f t="shared" si="33"/>
        <v>105</v>
      </c>
    </row>
    <row r="1020" spans="1:20" ht="15" hidden="1" outlineLevel="2">
      <c r="A1020" s="5" t="s">
        <v>140</v>
      </c>
      <c r="B1020" s="19" t="s">
        <v>268</v>
      </c>
      <c r="C1020" s="6">
        <v>405550</v>
      </c>
      <c r="D1020" s="5" t="s">
        <v>476</v>
      </c>
      <c r="E1020" s="5" t="s">
        <v>36</v>
      </c>
      <c r="F1020" s="5" t="s">
        <v>36</v>
      </c>
      <c r="G1020" s="52"/>
      <c r="H1020" s="53"/>
      <c r="I1020" s="52"/>
      <c r="J1020" s="52"/>
      <c r="K1020" s="15"/>
      <c r="L1020" s="5"/>
      <c r="M1020" s="52"/>
      <c r="N1020" s="15">
        <f>O1020/$O$2</f>
        <v>0.75</v>
      </c>
      <c r="O1020" s="52">
        <v>54</v>
      </c>
      <c r="P1020" s="53"/>
      <c r="Q1020" s="52"/>
      <c r="R1020" s="52"/>
      <c r="S1020" s="52"/>
      <c r="T1020" s="16">
        <f t="shared" si="33"/>
        <v>54</v>
      </c>
    </row>
    <row r="1021" spans="1:20" ht="15" hidden="1" outlineLevel="2">
      <c r="A1021" s="12" t="s">
        <v>140</v>
      </c>
      <c r="B1021" s="20" t="s">
        <v>268</v>
      </c>
      <c r="C1021" s="12">
        <v>405550</v>
      </c>
      <c r="D1021" s="12" t="s">
        <v>476</v>
      </c>
      <c r="E1021" s="12" t="s">
        <v>111</v>
      </c>
      <c r="F1021" s="12" t="s">
        <v>111</v>
      </c>
      <c r="G1021" s="54"/>
      <c r="H1021" s="55"/>
      <c r="I1021" s="54"/>
      <c r="J1021" s="54"/>
      <c r="K1021" s="14">
        <v>2</v>
      </c>
      <c r="L1021" s="13">
        <v>1</v>
      </c>
      <c r="M1021" s="54">
        <f>K1021*L1021*$M$2</f>
        <v>6270</v>
      </c>
      <c r="N1021" s="56"/>
      <c r="O1021" s="54"/>
      <c r="P1021" s="55"/>
      <c r="Q1021" s="54"/>
      <c r="R1021" s="54"/>
      <c r="S1021" s="54"/>
      <c r="T1021" s="16">
        <f t="shared" si="33"/>
        <v>6270</v>
      </c>
    </row>
    <row r="1022" spans="1:20" ht="15" hidden="1" outlineLevel="2">
      <c r="A1022" s="5" t="s">
        <v>140</v>
      </c>
      <c r="B1022" s="19" t="s">
        <v>268</v>
      </c>
      <c r="C1022" s="6">
        <v>405760</v>
      </c>
      <c r="D1022" s="5" t="s">
        <v>477</v>
      </c>
      <c r="E1022" s="5" t="s">
        <v>107</v>
      </c>
      <c r="F1022" s="7">
        <v>15</v>
      </c>
      <c r="G1022" s="8">
        <v>171.302454</v>
      </c>
      <c r="H1022" s="9">
        <v>478</v>
      </c>
      <c r="I1022" s="8">
        <f>H1022*$H$1</f>
        <v>47.800000000000004</v>
      </c>
      <c r="J1022" s="8"/>
      <c r="K1022" s="15"/>
      <c r="L1022" s="5"/>
      <c r="M1022" s="8"/>
      <c r="N1022" s="5"/>
      <c r="O1022" s="8"/>
      <c r="P1022" s="9"/>
      <c r="Q1022" s="8"/>
      <c r="R1022" s="8"/>
      <c r="S1022" s="8"/>
      <c r="T1022" s="16">
        <f t="shared" si="33"/>
        <v>219.10245400000002</v>
      </c>
    </row>
    <row r="1023" spans="1:20" ht="15" hidden="1" outlineLevel="2">
      <c r="A1023" s="5" t="s">
        <v>140</v>
      </c>
      <c r="B1023" s="19" t="s">
        <v>268</v>
      </c>
      <c r="C1023" s="6">
        <v>405760</v>
      </c>
      <c r="D1023" s="5" t="s">
        <v>477</v>
      </c>
      <c r="E1023" s="5" t="s">
        <v>107</v>
      </c>
      <c r="F1023" s="7" t="s">
        <v>137</v>
      </c>
      <c r="G1023" s="8">
        <v>418.9088385</v>
      </c>
      <c r="H1023" s="9">
        <v>90</v>
      </c>
      <c r="I1023" s="8">
        <f>H1023*$H$3</f>
        <v>5.3999999999999995</v>
      </c>
      <c r="J1023" s="8"/>
      <c r="K1023" s="15"/>
      <c r="L1023" s="5"/>
      <c r="M1023" s="8"/>
      <c r="N1023" s="5"/>
      <c r="O1023" s="8"/>
      <c r="P1023" s="9"/>
      <c r="Q1023" s="8"/>
      <c r="R1023" s="8"/>
      <c r="S1023" s="8"/>
      <c r="T1023" s="16">
        <f t="shared" si="33"/>
        <v>424.3088385</v>
      </c>
    </row>
    <row r="1024" spans="1:20" ht="15" hidden="1" outlineLevel="2">
      <c r="A1024" s="5" t="s">
        <v>140</v>
      </c>
      <c r="B1024" s="19" t="s">
        <v>268</v>
      </c>
      <c r="C1024" s="6">
        <v>405760</v>
      </c>
      <c r="D1024" s="5" t="s">
        <v>477</v>
      </c>
      <c r="E1024" s="5" t="s">
        <v>107</v>
      </c>
      <c r="F1024" s="7" t="s">
        <v>138</v>
      </c>
      <c r="G1024" s="8">
        <v>289.58575500000006</v>
      </c>
      <c r="H1024" s="9">
        <v>137</v>
      </c>
      <c r="I1024" s="8">
        <f>H1024*$H$3</f>
        <v>8.219999999999999</v>
      </c>
      <c r="J1024" s="8"/>
      <c r="K1024" s="15"/>
      <c r="L1024" s="5"/>
      <c r="M1024" s="8"/>
      <c r="N1024" s="5"/>
      <c r="O1024" s="8"/>
      <c r="P1024" s="9"/>
      <c r="Q1024" s="8"/>
      <c r="R1024" s="8"/>
      <c r="S1024" s="8"/>
      <c r="T1024" s="16">
        <f t="shared" si="33"/>
        <v>297.8057550000001</v>
      </c>
    </row>
    <row r="1025" spans="1:20" ht="15" hidden="1" outlineLevel="2">
      <c r="A1025" s="5" t="s">
        <v>140</v>
      </c>
      <c r="B1025" s="19" t="s">
        <v>268</v>
      </c>
      <c r="C1025" s="6">
        <v>405760</v>
      </c>
      <c r="D1025" s="5" t="s">
        <v>477</v>
      </c>
      <c r="E1025" s="5" t="s">
        <v>107</v>
      </c>
      <c r="F1025" s="7" t="s">
        <v>139</v>
      </c>
      <c r="G1025" s="8">
        <v>127.66669999999999</v>
      </c>
      <c r="H1025" s="9">
        <v>179</v>
      </c>
      <c r="I1025" s="8">
        <f>H1025*$H$3</f>
        <v>10.74</v>
      </c>
      <c r="J1025" s="8"/>
      <c r="K1025" s="15"/>
      <c r="L1025" s="5"/>
      <c r="M1025" s="8"/>
      <c r="N1025" s="5"/>
      <c r="O1025" s="8"/>
      <c r="P1025" s="9"/>
      <c r="Q1025" s="8"/>
      <c r="R1025" s="8"/>
      <c r="S1025" s="8"/>
      <c r="T1025" s="16">
        <f t="shared" si="33"/>
        <v>138.4067</v>
      </c>
    </row>
    <row r="1026" spans="1:20" ht="15" hidden="1" outlineLevel="2">
      <c r="A1026" s="5" t="s">
        <v>140</v>
      </c>
      <c r="B1026" s="19" t="s">
        <v>268</v>
      </c>
      <c r="C1026" s="6">
        <v>405760</v>
      </c>
      <c r="D1026" s="5" t="s">
        <v>477</v>
      </c>
      <c r="E1026" s="5" t="s">
        <v>107</v>
      </c>
      <c r="F1026" s="7" t="s">
        <v>116</v>
      </c>
      <c r="G1026" s="8">
        <v>106.28353399999999</v>
      </c>
      <c r="H1026" s="9">
        <v>89</v>
      </c>
      <c r="I1026" s="8">
        <f>H1026*$H$2</f>
        <v>42.72</v>
      </c>
      <c r="J1026" s="8"/>
      <c r="K1026" s="15"/>
      <c r="L1026" s="5"/>
      <c r="M1026" s="8"/>
      <c r="N1026" s="5"/>
      <c r="O1026" s="8"/>
      <c r="P1026" s="9"/>
      <c r="Q1026" s="8"/>
      <c r="R1026" s="8"/>
      <c r="S1026" s="8"/>
      <c r="T1026" s="16">
        <f t="shared" si="33"/>
        <v>149.003534</v>
      </c>
    </row>
    <row r="1027" spans="1:20" ht="15" hidden="1" outlineLevel="2">
      <c r="A1027" s="5" t="s">
        <v>140</v>
      </c>
      <c r="B1027" s="19" t="s">
        <v>268</v>
      </c>
      <c r="C1027" s="6">
        <v>405760</v>
      </c>
      <c r="D1027" s="5" t="s">
        <v>477</v>
      </c>
      <c r="E1027" s="5" t="s">
        <v>107</v>
      </c>
      <c r="F1027" s="7" t="s">
        <v>171</v>
      </c>
      <c r="G1027" s="8">
        <v>3.311396</v>
      </c>
      <c r="H1027" s="9">
        <v>1</v>
      </c>
      <c r="I1027" s="8">
        <f>H1027*$H$3</f>
        <v>0.06</v>
      </c>
      <c r="J1027" s="8"/>
      <c r="K1027" s="15"/>
      <c r="L1027" s="5"/>
      <c r="M1027" s="8"/>
      <c r="N1027" s="5"/>
      <c r="O1027" s="8"/>
      <c r="P1027" s="9"/>
      <c r="Q1027" s="8"/>
      <c r="R1027" s="8"/>
      <c r="S1027" s="8"/>
      <c r="T1027" s="16">
        <f t="shared" si="33"/>
        <v>3.371396</v>
      </c>
    </row>
    <row r="1028" spans="1:20" ht="15" hidden="1" outlineLevel="2">
      <c r="A1028" s="5" t="s">
        <v>140</v>
      </c>
      <c r="B1028" s="19" t="s">
        <v>268</v>
      </c>
      <c r="C1028" s="6">
        <v>405760</v>
      </c>
      <c r="D1028" s="5" t="s">
        <v>477</v>
      </c>
      <c r="E1028" s="5" t="s">
        <v>107</v>
      </c>
      <c r="F1028" s="5" t="s">
        <v>110</v>
      </c>
      <c r="G1028" s="52"/>
      <c r="H1028" s="53"/>
      <c r="I1028" s="52"/>
      <c r="J1028" s="52">
        <v>180</v>
      </c>
      <c r="K1028" s="15"/>
      <c r="L1028" s="5"/>
      <c r="M1028" s="52"/>
      <c r="N1028" s="5"/>
      <c r="O1028" s="52"/>
      <c r="P1028" s="53"/>
      <c r="Q1028" s="52"/>
      <c r="R1028" s="52"/>
      <c r="S1028" s="52"/>
      <c r="T1028" s="16">
        <f t="shared" si="33"/>
        <v>180</v>
      </c>
    </row>
    <row r="1029" spans="1:20" ht="15" hidden="1" outlineLevel="2">
      <c r="A1029" s="5" t="s">
        <v>140</v>
      </c>
      <c r="B1029" s="19" t="s">
        <v>268</v>
      </c>
      <c r="C1029" s="6">
        <v>405760</v>
      </c>
      <c r="D1029" s="5" t="s">
        <v>477</v>
      </c>
      <c r="E1029" s="5" t="s">
        <v>36</v>
      </c>
      <c r="F1029" s="5" t="s">
        <v>36</v>
      </c>
      <c r="G1029" s="52"/>
      <c r="H1029" s="53"/>
      <c r="I1029" s="52"/>
      <c r="J1029" s="52"/>
      <c r="K1029" s="15"/>
      <c r="L1029" s="5"/>
      <c r="M1029" s="52"/>
      <c r="N1029" s="15">
        <f>O1029/$O$2</f>
        <v>7.75</v>
      </c>
      <c r="O1029" s="52">
        <v>558</v>
      </c>
      <c r="P1029" s="53"/>
      <c r="Q1029" s="52"/>
      <c r="R1029" s="52"/>
      <c r="S1029" s="52"/>
      <c r="T1029" s="16">
        <f t="shared" si="33"/>
        <v>558</v>
      </c>
    </row>
    <row r="1030" spans="1:20" ht="15" hidden="1" outlineLevel="2">
      <c r="A1030" s="5" t="s">
        <v>140</v>
      </c>
      <c r="B1030" s="19" t="s">
        <v>268</v>
      </c>
      <c r="C1030" s="6">
        <v>405760</v>
      </c>
      <c r="D1030" s="5" t="s">
        <v>477</v>
      </c>
      <c r="E1030" s="5" t="s">
        <v>107</v>
      </c>
      <c r="F1030" s="7" t="s">
        <v>143</v>
      </c>
      <c r="G1030" s="8">
        <v>0.98</v>
      </c>
      <c r="H1030" s="9">
        <v>1</v>
      </c>
      <c r="I1030" s="8">
        <f>H1030*$H$3</f>
        <v>0.06</v>
      </c>
      <c r="J1030" s="8"/>
      <c r="K1030" s="15"/>
      <c r="L1030" s="5"/>
      <c r="M1030" s="8"/>
      <c r="N1030" s="5"/>
      <c r="O1030" s="8"/>
      <c r="P1030" s="9"/>
      <c r="Q1030" s="8"/>
      <c r="R1030" s="8"/>
      <c r="S1030" s="8"/>
      <c r="T1030" s="16">
        <f t="shared" si="33"/>
        <v>1.04</v>
      </c>
    </row>
    <row r="1031" spans="1:20" ht="15" hidden="1" outlineLevel="2">
      <c r="A1031" s="5" t="s">
        <v>140</v>
      </c>
      <c r="B1031" s="19" t="s">
        <v>247</v>
      </c>
      <c r="C1031" s="6">
        <v>406001</v>
      </c>
      <c r="D1031" s="5" t="s">
        <v>271</v>
      </c>
      <c r="E1031" s="5" t="s">
        <v>36</v>
      </c>
      <c r="F1031" s="7" t="s">
        <v>36</v>
      </c>
      <c r="G1031" s="8"/>
      <c r="H1031" s="9"/>
      <c r="I1031" s="8"/>
      <c r="J1031" s="8"/>
      <c r="K1031" s="15"/>
      <c r="L1031" s="5"/>
      <c r="M1031" s="8"/>
      <c r="N1031" s="5">
        <f>O1031/$O$2</f>
        <v>0.75</v>
      </c>
      <c r="O1031" s="8">
        <v>54</v>
      </c>
      <c r="P1031" s="9"/>
      <c r="Q1031" s="8"/>
      <c r="R1031" s="8"/>
      <c r="S1031" s="8"/>
      <c r="T1031" s="16">
        <f t="shared" si="33"/>
        <v>54</v>
      </c>
    </row>
    <row r="1032" spans="1:20" ht="15" hidden="1" outlineLevel="2">
      <c r="A1032" s="5" t="s">
        <v>140</v>
      </c>
      <c r="B1032" s="19" t="s">
        <v>247</v>
      </c>
      <c r="C1032" s="6">
        <v>406150</v>
      </c>
      <c r="D1032" s="5" t="s">
        <v>456</v>
      </c>
      <c r="E1032" s="5" t="s">
        <v>107</v>
      </c>
      <c r="F1032" s="7">
        <v>15</v>
      </c>
      <c r="G1032" s="8">
        <v>73.78739200000001</v>
      </c>
      <c r="H1032" s="9">
        <v>213</v>
      </c>
      <c r="I1032" s="8">
        <f>H1032*$H$1</f>
        <v>21.3</v>
      </c>
      <c r="J1032" s="8"/>
      <c r="K1032" s="15"/>
      <c r="L1032" s="5"/>
      <c r="M1032" s="8"/>
      <c r="N1032" s="5"/>
      <c r="O1032" s="8"/>
      <c r="P1032" s="9"/>
      <c r="Q1032" s="8"/>
      <c r="R1032" s="8"/>
      <c r="S1032" s="8"/>
      <c r="T1032" s="16">
        <f t="shared" si="33"/>
        <v>95.08739200000001</v>
      </c>
    </row>
    <row r="1033" spans="1:20" ht="15" hidden="1" outlineLevel="2">
      <c r="A1033" s="5" t="s">
        <v>140</v>
      </c>
      <c r="B1033" s="19" t="s">
        <v>247</v>
      </c>
      <c r="C1033" s="6">
        <v>406150</v>
      </c>
      <c r="D1033" s="5" t="s">
        <v>456</v>
      </c>
      <c r="E1033" s="5" t="s">
        <v>107</v>
      </c>
      <c r="F1033" s="7" t="s">
        <v>137</v>
      </c>
      <c r="G1033" s="8">
        <v>626.0395930000011</v>
      </c>
      <c r="H1033" s="9">
        <v>138</v>
      </c>
      <c r="I1033" s="8">
        <f>H1033*$H$3</f>
        <v>8.28</v>
      </c>
      <c r="J1033" s="8"/>
      <c r="K1033" s="15"/>
      <c r="L1033" s="5"/>
      <c r="M1033" s="8"/>
      <c r="N1033" s="5"/>
      <c r="O1033" s="8"/>
      <c r="P1033" s="9"/>
      <c r="Q1033" s="8"/>
      <c r="R1033" s="8"/>
      <c r="S1033" s="8"/>
      <c r="T1033" s="16">
        <f t="shared" si="33"/>
        <v>634.3195930000011</v>
      </c>
    </row>
    <row r="1034" spans="1:20" ht="15" hidden="1" outlineLevel="2">
      <c r="A1034" s="5" t="s">
        <v>140</v>
      </c>
      <c r="B1034" s="19" t="s">
        <v>247</v>
      </c>
      <c r="C1034" s="6">
        <v>406150</v>
      </c>
      <c r="D1034" s="5" t="s">
        <v>456</v>
      </c>
      <c r="E1034" s="5" t="s">
        <v>107</v>
      </c>
      <c r="F1034" s="7" t="s">
        <v>138</v>
      </c>
      <c r="G1034" s="8">
        <v>38.115897000000004</v>
      </c>
      <c r="H1034" s="9">
        <v>18</v>
      </c>
      <c r="I1034" s="8">
        <f>H1034*$H$3</f>
        <v>1.08</v>
      </c>
      <c r="J1034" s="8"/>
      <c r="K1034" s="15"/>
      <c r="L1034" s="5"/>
      <c r="M1034" s="8"/>
      <c r="N1034" s="5"/>
      <c r="O1034" s="8"/>
      <c r="P1034" s="9"/>
      <c r="Q1034" s="8"/>
      <c r="R1034" s="8"/>
      <c r="S1034" s="8"/>
      <c r="T1034" s="16">
        <f t="shared" si="33"/>
        <v>39.195897</v>
      </c>
    </row>
    <row r="1035" spans="1:20" ht="15" hidden="1" outlineLevel="2">
      <c r="A1035" s="5" t="s">
        <v>140</v>
      </c>
      <c r="B1035" s="19" t="s">
        <v>247</v>
      </c>
      <c r="C1035" s="6">
        <v>406150</v>
      </c>
      <c r="D1035" s="5" t="s">
        <v>456</v>
      </c>
      <c r="E1035" s="5" t="s">
        <v>107</v>
      </c>
      <c r="F1035" s="7" t="s">
        <v>139</v>
      </c>
      <c r="G1035" s="8">
        <v>39.371849999999995</v>
      </c>
      <c r="H1035" s="9">
        <v>55</v>
      </c>
      <c r="I1035" s="8">
        <f>H1035*$H$3</f>
        <v>3.3</v>
      </c>
      <c r="J1035" s="8"/>
      <c r="K1035" s="15"/>
      <c r="L1035" s="5"/>
      <c r="M1035" s="8"/>
      <c r="N1035" s="5"/>
      <c r="O1035" s="8"/>
      <c r="P1035" s="9"/>
      <c r="Q1035" s="8"/>
      <c r="R1035" s="8"/>
      <c r="S1035" s="8"/>
      <c r="T1035" s="16">
        <f t="shared" si="33"/>
        <v>42.67184999999999</v>
      </c>
    </row>
    <row r="1036" spans="1:20" ht="15" hidden="1" outlineLevel="2">
      <c r="A1036" s="5" t="s">
        <v>140</v>
      </c>
      <c r="B1036" s="19" t="s">
        <v>247</v>
      </c>
      <c r="C1036" s="6">
        <v>406150</v>
      </c>
      <c r="D1036" s="5" t="s">
        <v>456</v>
      </c>
      <c r="E1036" s="5" t="s">
        <v>107</v>
      </c>
      <c r="F1036" s="7" t="s">
        <v>116</v>
      </c>
      <c r="G1036" s="8">
        <v>1.262226</v>
      </c>
      <c r="H1036" s="9">
        <v>1</v>
      </c>
      <c r="I1036" s="8">
        <f>H1036*$H$2</f>
        <v>0.48</v>
      </c>
      <c r="J1036" s="8"/>
      <c r="K1036" s="15"/>
      <c r="L1036" s="5"/>
      <c r="M1036" s="8"/>
      <c r="N1036" s="5"/>
      <c r="O1036" s="8"/>
      <c r="P1036" s="9"/>
      <c r="Q1036" s="8"/>
      <c r="R1036" s="8"/>
      <c r="S1036" s="8"/>
      <c r="T1036" s="16">
        <f t="shared" si="33"/>
        <v>1.742226</v>
      </c>
    </row>
    <row r="1037" spans="1:20" ht="15" hidden="1" outlineLevel="2">
      <c r="A1037" s="5" t="s">
        <v>140</v>
      </c>
      <c r="B1037" s="19" t="s">
        <v>247</v>
      </c>
      <c r="C1037" s="6">
        <v>406150</v>
      </c>
      <c r="D1037" s="5" t="s">
        <v>456</v>
      </c>
      <c r="E1037" s="5" t="s">
        <v>107</v>
      </c>
      <c r="F1037" s="5" t="s">
        <v>110</v>
      </c>
      <c r="G1037" s="52"/>
      <c r="H1037" s="53"/>
      <c r="I1037" s="52"/>
      <c r="J1037" s="52">
        <v>180</v>
      </c>
      <c r="K1037" s="15"/>
      <c r="L1037" s="5"/>
      <c r="M1037" s="52"/>
      <c r="N1037" s="5"/>
      <c r="O1037" s="52"/>
      <c r="P1037" s="53"/>
      <c r="Q1037" s="52"/>
      <c r="R1037" s="52"/>
      <c r="S1037" s="52"/>
      <c r="T1037" s="16">
        <f t="shared" si="33"/>
        <v>180</v>
      </c>
    </row>
    <row r="1038" spans="1:20" ht="15" hidden="1" outlineLevel="2">
      <c r="A1038" s="5" t="s">
        <v>140</v>
      </c>
      <c r="B1038" s="19" t="s">
        <v>247</v>
      </c>
      <c r="C1038" s="6">
        <v>406150</v>
      </c>
      <c r="D1038" s="5" t="s">
        <v>456</v>
      </c>
      <c r="E1038" s="5" t="s">
        <v>36</v>
      </c>
      <c r="F1038" s="5" t="s">
        <v>36</v>
      </c>
      <c r="G1038" s="52"/>
      <c r="H1038" s="53"/>
      <c r="I1038" s="52"/>
      <c r="J1038" s="52"/>
      <c r="K1038" s="15"/>
      <c r="L1038" s="5"/>
      <c r="M1038" s="52"/>
      <c r="N1038" s="15">
        <f>O1038/$O$2</f>
        <v>91</v>
      </c>
      <c r="O1038" s="52">
        <v>6552</v>
      </c>
      <c r="P1038" s="53"/>
      <c r="Q1038" s="52"/>
      <c r="R1038" s="52"/>
      <c r="S1038" s="52"/>
      <c r="T1038" s="16">
        <f t="shared" si="33"/>
        <v>6552</v>
      </c>
    </row>
    <row r="1039" spans="1:20" ht="15" hidden="1" outlineLevel="2">
      <c r="A1039" s="5" t="s">
        <v>140</v>
      </c>
      <c r="B1039" s="19" t="s">
        <v>247</v>
      </c>
      <c r="C1039" s="6">
        <v>406150</v>
      </c>
      <c r="D1039" s="5" t="s">
        <v>456</v>
      </c>
      <c r="E1039" s="5" t="s">
        <v>107</v>
      </c>
      <c r="F1039" s="7" t="s">
        <v>154</v>
      </c>
      <c r="G1039" s="8">
        <v>4.0040000000000004</v>
      </c>
      <c r="H1039" s="9">
        <v>13</v>
      </c>
      <c r="I1039" s="8">
        <f>H1039*$H$3</f>
        <v>0.78</v>
      </c>
      <c r="J1039" s="8"/>
      <c r="K1039" s="15"/>
      <c r="L1039" s="5"/>
      <c r="M1039" s="8"/>
      <c r="N1039" s="5"/>
      <c r="O1039" s="8"/>
      <c r="P1039" s="9"/>
      <c r="Q1039" s="8"/>
      <c r="R1039" s="8"/>
      <c r="S1039" s="8"/>
      <c r="T1039" s="16">
        <f t="shared" si="33"/>
        <v>4.784000000000001</v>
      </c>
    </row>
    <row r="1040" spans="1:20" ht="15" hidden="1" outlineLevel="2">
      <c r="A1040" s="12" t="s">
        <v>140</v>
      </c>
      <c r="B1040" s="20" t="s">
        <v>247</v>
      </c>
      <c r="C1040" s="12">
        <v>406150</v>
      </c>
      <c r="D1040" s="12" t="s">
        <v>456</v>
      </c>
      <c r="E1040" s="12" t="s">
        <v>111</v>
      </c>
      <c r="F1040" s="12" t="s">
        <v>111</v>
      </c>
      <c r="G1040" s="54"/>
      <c r="H1040" s="55"/>
      <c r="I1040" s="54"/>
      <c r="J1040" s="54"/>
      <c r="K1040" s="14">
        <v>1</v>
      </c>
      <c r="L1040" s="13">
        <v>0.62</v>
      </c>
      <c r="M1040" s="54">
        <f>K1040*L1040*$M$2</f>
        <v>1943.7</v>
      </c>
      <c r="N1040" s="56"/>
      <c r="O1040" s="54"/>
      <c r="P1040" s="55"/>
      <c r="Q1040" s="54"/>
      <c r="R1040" s="54"/>
      <c r="S1040" s="54"/>
      <c r="T1040" s="16">
        <f t="shared" si="33"/>
        <v>1943.7</v>
      </c>
    </row>
    <row r="1041" spans="1:20" ht="15" hidden="1" outlineLevel="2">
      <c r="A1041" s="5" t="s">
        <v>140</v>
      </c>
      <c r="B1041" s="19" t="s">
        <v>247</v>
      </c>
      <c r="C1041" s="6">
        <v>406150</v>
      </c>
      <c r="D1041" s="5" t="s">
        <v>456</v>
      </c>
      <c r="E1041" s="5" t="s">
        <v>133</v>
      </c>
      <c r="F1041" s="5" t="s">
        <v>133</v>
      </c>
      <c r="G1041" s="52"/>
      <c r="H1041" s="53"/>
      <c r="I1041" s="52"/>
      <c r="J1041" s="52"/>
      <c r="K1041" s="15"/>
      <c r="L1041" s="5"/>
      <c r="M1041" s="52"/>
      <c r="N1041" s="5"/>
      <c r="O1041" s="52"/>
      <c r="P1041" s="53"/>
      <c r="Q1041" s="52"/>
      <c r="R1041" s="52"/>
      <c r="S1041" s="52">
        <v>385.67</v>
      </c>
      <c r="T1041" s="16">
        <f t="shared" si="33"/>
        <v>385.67</v>
      </c>
    </row>
    <row r="1042" spans="1:20" ht="15" hidden="1" outlineLevel="2">
      <c r="A1042" s="5" t="s">
        <v>140</v>
      </c>
      <c r="B1042" s="19" t="s">
        <v>144</v>
      </c>
      <c r="C1042" s="6">
        <v>406250</v>
      </c>
      <c r="D1042" s="5" t="s">
        <v>275</v>
      </c>
      <c r="E1042" s="5" t="s">
        <v>107</v>
      </c>
      <c r="F1042" s="7">
        <v>15</v>
      </c>
      <c r="G1042" s="8">
        <v>914.024848</v>
      </c>
      <c r="H1042" s="9">
        <v>2620</v>
      </c>
      <c r="I1042" s="8">
        <f>H1042*$H$1</f>
        <v>262</v>
      </c>
      <c r="J1042" s="8"/>
      <c r="K1042" s="15"/>
      <c r="L1042" s="5"/>
      <c r="M1042" s="8"/>
      <c r="N1042" s="5"/>
      <c r="O1042" s="8"/>
      <c r="P1042" s="9"/>
      <c r="Q1042" s="8"/>
      <c r="R1042" s="8"/>
      <c r="S1042" s="8"/>
      <c r="T1042" s="16">
        <f t="shared" si="33"/>
        <v>1176.024848</v>
      </c>
    </row>
    <row r="1043" spans="1:20" ht="15" hidden="1" outlineLevel="2">
      <c r="A1043" s="5" t="s">
        <v>140</v>
      </c>
      <c r="B1043" s="19" t="s">
        <v>144</v>
      </c>
      <c r="C1043" s="6">
        <v>406250</v>
      </c>
      <c r="D1043" s="5" t="s">
        <v>275</v>
      </c>
      <c r="E1043" s="5" t="s">
        <v>107</v>
      </c>
      <c r="F1043" s="7" t="s">
        <v>137</v>
      </c>
      <c r="G1043" s="8">
        <v>25.112066500000005</v>
      </c>
      <c r="H1043" s="9">
        <v>5</v>
      </c>
      <c r="I1043" s="8">
        <f>H1043*$H$3</f>
        <v>0.3</v>
      </c>
      <c r="J1043" s="8"/>
      <c r="K1043" s="15"/>
      <c r="L1043" s="5"/>
      <c r="M1043" s="8"/>
      <c r="N1043" s="5"/>
      <c r="O1043" s="8"/>
      <c r="P1043" s="9"/>
      <c r="Q1043" s="8"/>
      <c r="R1043" s="8"/>
      <c r="S1043" s="8"/>
      <c r="T1043" s="16">
        <f t="shared" si="33"/>
        <v>25.412066500000005</v>
      </c>
    </row>
    <row r="1044" spans="1:20" ht="15" hidden="1" outlineLevel="2">
      <c r="A1044" s="5" t="s">
        <v>140</v>
      </c>
      <c r="B1044" s="19" t="s">
        <v>144</v>
      </c>
      <c r="C1044" s="6">
        <v>406250</v>
      </c>
      <c r="D1044" s="5" t="s">
        <v>275</v>
      </c>
      <c r="E1044" s="5" t="s">
        <v>107</v>
      </c>
      <c r="F1044" s="7" t="s">
        <v>138</v>
      </c>
      <c r="G1044" s="8">
        <v>358.19234700000004</v>
      </c>
      <c r="H1044" s="9">
        <v>287</v>
      </c>
      <c r="I1044" s="8">
        <f>H1044*$H$3</f>
        <v>17.22</v>
      </c>
      <c r="J1044" s="8"/>
      <c r="K1044" s="15"/>
      <c r="L1044" s="5"/>
      <c r="M1044" s="8"/>
      <c r="N1044" s="5"/>
      <c r="O1044" s="8"/>
      <c r="P1044" s="9"/>
      <c r="Q1044" s="8"/>
      <c r="R1044" s="8"/>
      <c r="S1044" s="8"/>
      <c r="T1044" s="16">
        <f t="shared" si="33"/>
        <v>375.41234700000007</v>
      </c>
    </row>
    <row r="1045" spans="1:20" ht="15" hidden="1" outlineLevel="2">
      <c r="A1045" s="5" t="s">
        <v>140</v>
      </c>
      <c r="B1045" s="19" t="s">
        <v>144</v>
      </c>
      <c r="C1045" s="6">
        <v>406250</v>
      </c>
      <c r="D1045" s="5" t="s">
        <v>275</v>
      </c>
      <c r="E1045" s="5" t="s">
        <v>107</v>
      </c>
      <c r="F1045" s="7" t="s">
        <v>139</v>
      </c>
      <c r="G1045" s="8">
        <v>12.220599999999997</v>
      </c>
      <c r="H1045" s="9">
        <v>24</v>
      </c>
      <c r="I1045" s="8">
        <f>H1045*$H$3</f>
        <v>1.44</v>
      </c>
      <c r="J1045" s="8"/>
      <c r="K1045" s="15"/>
      <c r="L1045" s="5"/>
      <c r="M1045" s="8"/>
      <c r="N1045" s="5"/>
      <c r="O1045" s="8"/>
      <c r="P1045" s="9"/>
      <c r="Q1045" s="8"/>
      <c r="R1045" s="8"/>
      <c r="S1045" s="8"/>
      <c r="T1045" s="16">
        <f t="shared" si="33"/>
        <v>13.660599999999997</v>
      </c>
    </row>
    <row r="1046" spans="1:20" ht="15" hidden="1" outlineLevel="2">
      <c r="A1046" s="5" t="s">
        <v>140</v>
      </c>
      <c r="B1046" s="19" t="s">
        <v>144</v>
      </c>
      <c r="C1046" s="6">
        <v>406250</v>
      </c>
      <c r="D1046" s="5" t="s">
        <v>275</v>
      </c>
      <c r="E1046" s="5" t="s">
        <v>107</v>
      </c>
      <c r="F1046" s="7" t="s">
        <v>116</v>
      </c>
      <c r="G1046" s="8">
        <v>509.38105119999966</v>
      </c>
      <c r="H1046" s="9">
        <v>699</v>
      </c>
      <c r="I1046" s="8">
        <f>H1046*$H$2</f>
        <v>335.52</v>
      </c>
      <c r="J1046" s="8"/>
      <c r="K1046" s="15"/>
      <c r="L1046" s="5"/>
      <c r="M1046" s="8"/>
      <c r="N1046" s="5"/>
      <c r="O1046" s="8"/>
      <c r="P1046" s="9"/>
      <c r="Q1046" s="8"/>
      <c r="R1046" s="8"/>
      <c r="S1046" s="8"/>
      <c r="T1046" s="16">
        <f t="shared" si="33"/>
        <v>844.9010511999996</v>
      </c>
    </row>
    <row r="1047" spans="1:20" ht="15" hidden="1" outlineLevel="2">
      <c r="A1047" s="5" t="s">
        <v>140</v>
      </c>
      <c r="B1047" s="19" t="s">
        <v>144</v>
      </c>
      <c r="C1047" s="6">
        <v>406250</v>
      </c>
      <c r="D1047" s="5" t="s">
        <v>275</v>
      </c>
      <c r="E1047" s="5" t="s">
        <v>107</v>
      </c>
      <c r="F1047" s="5" t="s">
        <v>110</v>
      </c>
      <c r="G1047" s="52"/>
      <c r="H1047" s="53"/>
      <c r="I1047" s="52"/>
      <c r="J1047" s="52">
        <v>180</v>
      </c>
      <c r="K1047" s="15"/>
      <c r="L1047" s="5"/>
      <c r="M1047" s="52"/>
      <c r="N1047" s="5"/>
      <c r="O1047" s="52"/>
      <c r="P1047" s="53"/>
      <c r="Q1047" s="52"/>
      <c r="R1047" s="52"/>
      <c r="S1047" s="52"/>
      <c r="T1047" s="16">
        <f t="shared" si="33"/>
        <v>180</v>
      </c>
    </row>
    <row r="1048" spans="1:20" ht="15" hidden="1" outlineLevel="2">
      <c r="A1048" s="5" t="s">
        <v>140</v>
      </c>
      <c r="B1048" s="19" t="s">
        <v>144</v>
      </c>
      <c r="C1048" s="51">
        <v>406250</v>
      </c>
      <c r="D1048" s="5" t="s">
        <v>275</v>
      </c>
      <c r="E1048" s="5" t="s">
        <v>36</v>
      </c>
      <c r="F1048" s="5" t="s">
        <v>36</v>
      </c>
      <c r="G1048" s="52"/>
      <c r="H1048" s="53"/>
      <c r="I1048" s="52"/>
      <c r="J1048" s="52"/>
      <c r="K1048" s="15"/>
      <c r="L1048" s="5"/>
      <c r="M1048" s="52"/>
      <c r="N1048" s="15">
        <f>O1048/$O$2</f>
        <v>2.25</v>
      </c>
      <c r="O1048" s="52">
        <v>162</v>
      </c>
      <c r="P1048" s="53"/>
      <c r="Q1048" s="52"/>
      <c r="R1048" s="52"/>
      <c r="S1048" s="52"/>
      <c r="T1048" s="16">
        <f t="shared" si="33"/>
        <v>162</v>
      </c>
    </row>
    <row r="1049" spans="1:20" ht="15" hidden="1" outlineLevel="2">
      <c r="A1049" s="5" t="s">
        <v>140</v>
      </c>
      <c r="B1049" s="19" t="s">
        <v>144</v>
      </c>
      <c r="C1049" s="6">
        <v>406250</v>
      </c>
      <c r="D1049" s="5" t="s">
        <v>275</v>
      </c>
      <c r="E1049" s="5" t="s">
        <v>107</v>
      </c>
      <c r="F1049" s="7" t="s">
        <v>858</v>
      </c>
      <c r="G1049" s="8">
        <v>1099.69</v>
      </c>
      <c r="H1049" s="9"/>
      <c r="I1049" s="8"/>
      <c r="J1049" s="8"/>
      <c r="K1049" s="15"/>
      <c r="L1049" s="5"/>
      <c r="M1049" s="8"/>
      <c r="N1049" s="5"/>
      <c r="O1049" s="8"/>
      <c r="P1049" s="9"/>
      <c r="Q1049" s="8"/>
      <c r="R1049" s="8"/>
      <c r="S1049" s="8"/>
      <c r="T1049" s="16">
        <f t="shared" si="33"/>
        <v>1099.69</v>
      </c>
    </row>
    <row r="1050" spans="1:20" ht="15" hidden="1" outlineLevel="2">
      <c r="A1050" s="12" t="s">
        <v>140</v>
      </c>
      <c r="B1050" s="20" t="s">
        <v>144</v>
      </c>
      <c r="C1050" s="12">
        <v>406250</v>
      </c>
      <c r="D1050" s="12" t="s">
        <v>275</v>
      </c>
      <c r="E1050" s="12" t="s">
        <v>111</v>
      </c>
      <c r="F1050" s="12" t="s">
        <v>111</v>
      </c>
      <c r="G1050" s="54"/>
      <c r="H1050" s="55"/>
      <c r="I1050" s="54"/>
      <c r="J1050" s="54"/>
      <c r="K1050" s="14">
        <v>1</v>
      </c>
      <c r="L1050" s="13">
        <v>0.12</v>
      </c>
      <c r="M1050" s="54">
        <f>K1050*L1050*$M$2</f>
        <v>376.2</v>
      </c>
      <c r="N1050" s="56"/>
      <c r="O1050" s="54"/>
      <c r="P1050" s="55"/>
      <c r="Q1050" s="54"/>
      <c r="R1050" s="54"/>
      <c r="S1050" s="54"/>
      <c r="T1050" s="16">
        <f aca="true" t="shared" si="34" ref="T1050:T1113">G1050+I1050+J1050+M1050+O1050+Q1050+R1050+S1050</f>
        <v>376.2</v>
      </c>
    </row>
    <row r="1051" spans="1:20" ht="15" hidden="1" outlineLevel="2">
      <c r="A1051" s="5" t="s">
        <v>140</v>
      </c>
      <c r="B1051" s="19" t="s">
        <v>144</v>
      </c>
      <c r="C1051" s="51">
        <v>406250</v>
      </c>
      <c r="D1051" s="5" t="s">
        <v>275</v>
      </c>
      <c r="E1051" s="5" t="s">
        <v>44</v>
      </c>
      <c r="F1051" s="5" t="s">
        <v>44</v>
      </c>
      <c r="G1051" s="52"/>
      <c r="H1051" s="53"/>
      <c r="I1051" s="52"/>
      <c r="J1051" s="52"/>
      <c r="K1051" s="15"/>
      <c r="L1051" s="5"/>
      <c r="M1051" s="52"/>
      <c r="N1051" s="5"/>
      <c r="O1051" s="52"/>
      <c r="P1051" s="53">
        <f>R1051/$R$2</f>
        <v>23013.999999999996</v>
      </c>
      <c r="Q1051" s="52">
        <v>1017.97</v>
      </c>
      <c r="R1051" s="52">
        <v>230.14</v>
      </c>
      <c r="S1051" s="52"/>
      <c r="T1051" s="16">
        <f t="shared" si="34"/>
        <v>1248.1100000000001</v>
      </c>
    </row>
    <row r="1052" spans="1:20" ht="15" hidden="1" outlineLevel="2">
      <c r="A1052" s="5" t="s">
        <v>140</v>
      </c>
      <c r="B1052" s="19" t="s">
        <v>247</v>
      </c>
      <c r="C1052" s="6">
        <v>406550</v>
      </c>
      <c r="D1052" s="5" t="s">
        <v>455</v>
      </c>
      <c r="E1052" s="5" t="s">
        <v>107</v>
      </c>
      <c r="F1052" s="7">
        <v>15</v>
      </c>
      <c r="G1052" s="8">
        <v>9.274894</v>
      </c>
      <c r="H1052" s="9">
        <v>26</v>
      </c>
      <c r="I1052" s="8">
        <f>H1052*$H$1</f>
        <v>2.6</v>
      </c>
      <c r="J1052" s="8"/>
      <c r="K1052" s="15"/>
      <c r="L1052" s="5"/>
      <c r="M1052" s="8"/>
      <c r="N1052" s="5"/>
      <c r="O1052" s="8"/>
      <c r="P1052" s="9"/>
      <c r="Q1052" s="8"/>
      <c r="R1052" s="8"/>
      <c r="S1052" s="8"/>
      <c r="T1052" s="16">
        <f t="shared" si="34"/>
        <v>11.874894</v>
      </c>
    </row>
    <row r="1053" spans="1:20" ht="15" hidden="1" outlineLevel="2">
      <c r="A1053" s="5" t="s">
        <v>140</v>
      </c>
      <c r="B1053" s="19" t="s">
        <v>247</v>
      </c>
      <c r="C1053" s="6">
        <v>406550</v>
      </c>
      <c r="D1053" s="5" t="s">
        <v>455</v>
      </c>
      <c r="E1053" s="5" t="s">
        <v>107</v>
      </c>
      <c r="F1053" s="7" t="s">
        <v>137</v>
      </c>
      <c r="G1053" s="8">
        <v>5.481994000000001</v>
      </c>
      <c r="H1053" s="9">
        <v>3</v>
      </c>
      <c r="I1053" s="8">
        <f>H1053*$H$3</f>
        <v>0.18</v>
      </c>
      <c r="J1053" s="8"/>
      <c r="K1053" s="15"/>
      <c r="L1053" s="5"/>
      <c r="M1053" s="8"/>
      <c r="N1053" s="5"/>
      <c r="O1053" s="8"/>
      <c r="P1053" s="9"/>
      <c r="Q1053" s="8"/>
      <c r="R1053" s="8"/>
      <c r="S1053" s="8"/>
      <c r="T1053" s="16">
        <f t="shared" si="34"/>
        <v>5.661994000000001</v>
      </c>
    </row>
    <row r="1054" spans="1:20" ht="15" hidden="1" outlineLevel="2">
      <c r="A1054" s="5" t="s">
        <v>140</v>
      </c>
      <c r="B1054" s="19" t="s">
        <v>247</v>
      </c>
      <c r="C1054" s="6">
        <v>406550</v>
      </c>
      <c r="D1054" s="5" t="s">
        <v>455</v>
      </c>
      <c r="E1054" s="5" t="s">
        <v>107</v>
      </c>
      <c r="F1054" s="7" t="s">
        <v>138</v>
      </c>
      <c r="G1054" s="8">
        <v>14.734641000000002</v>
      </c>
      <c r="H1054" s="9">
        <v>12</v>
      </c>
      <c r="I1054" s="8">
        <f>H1054*$H$3</f>
        <v>0.72</v>
      </c>
      <c r="J1054" s="8"/>
      <c r="K1054" s="15"/>
      <c r="L1054" s="5"/>
      <c r="M1054" s="8"/>
      <c r="N1054" s="5"/>
      <c r="O1054" s="8"/>
      <c r="P1054" s="9"/>
      <c r="Q1054" s="8"/>
      <c r="R1054" s="8"/>
      <c r="S1054" s="8"/>
      <c r="T1054" s="16">
        <f t="shared" si="34"/>
        <v>15.454641000000002</v>
      </c>
    </row>
    <row r="1055" spans="1:20" ht="15" hidden="1" outlineLevel="2">
      <c r="A1055" s="5" t="s">
        <v>140</v>
      </c>
      <c r="B1055" s="19" t="s">
        <v>247</v>
      </c>
      <c r="C1055" s="6">
        <v>406550</v>
      </c>
      <c r="D1055" s="5" t="s">
        <v>455</v>
      </c>
      <c r="E1055" s="5" t="s">
        <v>107</v>
      </c>
      <c r="F1055" s="7" t="s">
        <v>139</v>
      </c>
      <c r="G1055" s="8">
        <v>4.882149999999999</v>
      </c>
      <c r="H1055" s="9">
        <v>9</v>
      </c>
      <c r="I1055" s="8">
        <f>H1055*$H$3</f>
        <v>0.54</v>
      </c>
      <c r="J1055" s="8"/>
      <c r="K1055" s="15"/>
      <c r="L1055" s="5"/>
      <c r="M1055" s="8"/>
      <c r="N1055" s="5"/>
      <c r="O1055" s="8"/>
      <c r="P1055" s="9"/>
      <c r="Q1055" s="8"/>
      <c r="R1055" s="8"/>
      <c r="S1055" s="8"/>
      <c r="T1055" s="16">
        <f t="shared" si="34"/>
        <v>5.422149999999999</v>
      </c>
    </row>
    <row r="1056" spans="1:20" ht="15" hidden="1" outlineLevel="2">
      <c r="A1056" s="5" t="s">
        <v>140</v>
      </c>
      <c r="B1056" s="19" t="s">
        <v>247</v>
      </c>
      <c r="C1056" s="6">
        <v>406550</v>
      </c>
      <c r="D1056" s="5" t="s">
        <v>455</v>
      </c>
      <c r="E1056" s="5" t="s">
        <v>107</v>
      </c>
      <c r="F1056" s="7" t="s">
        <v>116</v>
      </c>
      <c r="G1056" s="8">
        <v>10.397458399999996</v>
      </c>
      <c r="H1056" s="9">
        <v>16</v>
      </c>
      <c r="I1056" s="8">
        <f>H1056*$H$2</f>
        <v>7.68</v>
      </c>
      <c r="J1056" s="8"/>
      <c r="K1056" s="15"/>
      <c r="L1056" s="5"/>
      <c r="M1056" s="8"/>
      <c r="N1056" s="5"/>
      <c r="O1056" s="8"/>
      <c r="P1056" s="9"/>
      <c r="Q1056" s="8"/>
      <c r="R1056" s="8"/>
      <c r="S1056" s="8"/>
      <c r="T1056" s="16">
        <f t="shared" si="34"/>
        <v>18.077458399999998</v>
      </c>
    </row>
    <row r="1057" spans="1:20" ht="15" hidden="1" outlineLevel="2">
      <c r="A1057" s="5" t="s">
        <v>140</v>
      </c>
      <c r="B1057" s="19" t="s">
        <v>247</v>
      </c>
      <c r="C1057" s="6">
        <v>406550</v>
      </c>
      <c r="D1057" s="5" t="s">
        <v>455</v>
      </c>
      <c r="E1057" s="5" t="s">
        <v>107</v>
      </c>
      <c r="F1057" s="5" t="s">
        <v>110</v>
      </c>
      <c r="G1057" s="52"/>
      <c r="H1057" s="53"/>
      <c r="I1057" s="52"/>
      <c r="J1057" s="52">
        <v>180</v>
      </c>
      <c r="K1057" s="15"/>
      <c r="L1057" s="5"/>
      <c r="M1057" s="52"/>
      <c r="N1057" s="5"/>
      <c r="O1057" s="52"/>
      <c r="P1057" s="53"/>
      <c r="Q1057" s="52"/>
      <c r="R1057" s="52"/>
      <c r="S1057" s="52"/>
      <c r="T1057" s="16">
        <f t="shared" si="34"/>
        <v>180</v>
      </c>
    </row>
    <row r="1058" spans="1:20" ht="15" hidden="1" outlineLevel="2">
      <c r="A1058" s="5" t="s">
        <v>140</v>
      </c>
      <c r="B1058" s="19" t="s">
        <v>247</v>
      </c>
      <c r="C1058" s="6">
        <v>406550</v>
      </c>
      <c r="D1058" s="5" t="s">
        <v>455</v>
      </c>
      <c r="E1058" s="5" t="s">
        <v>36</v>
      </c>
      <c r="F1058" s="5" t="s">
        <v>36</v>
      </c>
      <c r="G1058" s="52"/>
      <c r="H1058" s="53"/>
      <c r="I1058" s="52"/>
      <c r="J1058" s="52"/>
      <c r="K1058" s="15"/>
      <c r="L1058" s="5"/>
      <c r="M1058" s="52"/>
      <c r="N1058" s="15">
        <f>O1058/$O$2</f>
        <v>2.75</v>
      </c>
      <c r="O1058" s="52">
        <v>198</v>
      </c>
      <c r="P1058" s="53"/>
      <c r="Q1058" s="52"/>
      <c r="R1058" s="52"/>
      <c r="S1058" s="52"/>
      <c r="T1058" s="16">
        <f t="shared" si="34"/>
        <v>198</v>
      </c>
    </row>
    <row r="1059" spans="1:20" ht="15" hidden="1" outlineLevel="2">
      <c r="A1059" s="5" t="s">
        <v>140</v>
      </c>
      <c r="B1059" s="19" t="s">
        <v>247</v>
      </c>
      <c r="C1059" s="6">
        <v>406550</v>
      </c>
      <c r="D1059" s="5" t="s">
        <v>455</v>
      </c>
      <c r="E1059" s="5" t="s">
        <v>107</v>
      </c>
      <c r="F1059" s="7" t="s">
        <v>154</v>
      </c>
      <c r="G1059" s="8">
        <v>397.50700000000006</v>
      </c>
      <c r="H1059" s="9">
        <v>1282</v>
      </c>
      <c r="I1059" s="8">
        <f>H1059*$H$3</f>
        <v>76.92</v>
      </c>
      <c r="J1059" s="8"/>
      <c r="K1059" s="15"/>
      <c r="L1059" s="5"/>
      <c r="M1059" s="8"/>
      <c r="N1059" s="5"/>
      <c r="O1059" s="8"/>
      <c r="P1059" s="9"/>
      <c r="Q1059" s="8"/>
      <c r="R1059" s="8"/>
      <c r="S1059" s="8"/>
      <c r="T1059" s="16">
        <f t="shared" si="34"/>
        <v>474.4270000000001</v>
      </c>
    </row>
    <row r="1060" spans="1:20" ht="15" hidden="1" outlineLevel="2">
      <c r="A1060" s="12" t="s">
        <v>140</v>
      </c>
      <c r="B1060" s="20" t="s">
        <v>247</v>
      </c>
      <c r="C1060" s="12">
        <v>406550</v>
      </c>
      <c r="D1060" s="12" t="s">
        <v>455</v>
      </c>
      <c r="E1060" s="12" t="s">
        <v>111</v>
      </c>
      <c r="F1060" s="12" t="s">
        <v>111</v>
      </c>
      <c r="G1060" s="54"/>
      <c r="H1060" s="55"/>
      <c r="I1060" s="54"/>
      <c r="J1060" s="54"/>
      <c r="K1060" s="14">
        <v>2.2</v>
      </c>
      <c r="L1060" s="13">
        <v>0.15</v>
      </c>
      <c r="M1060" s="54">
        <f>K1060*L1060*$M$2</f>
        <v>1034.55</v>
      </c>
      <c r="N1060" s="56"/>
      <c r="O1060" s="54"/>
      <c r="P1060" s="55"/>
      <c r="Q1060" s="54"/>
      <c r="R1060" s="54"/>
      <c r="S1060" s="54"/>
      <c r="T1060" s="16">
        <f t="shared" si="34"/>
        <v>1034.55</v>
      </c>
    </row>
    <row r="1061" spans="1:20" ht="15" hidden="1" outlineLevel="2">
      <c r="A1061" s="5" t="s">
        <v>140</v>
      </c>
      <c r="B1061" s="19" t="s">
        <v>247</v>
      </c>
      <c r="C1061" s="6">
        <v>406600</v>
      </c>
      <c r="D1061" s="5" t="s">
        <v>407</v>
      </c>
      <c r="E1061" s="5" t="s">
        <v>107</v>
      </c>
      <c r="F1061" s="7">
        <v>15</v>
      </c>
      <c r="G1061" s="8">
        <v>8.28667</v>
      </c>
      <c r="H1061" s="9">
        <v>24</v>
      </c>
      <c r="I1061" s="8">
        <f>H1061*$H$1</f>
        <v>2.4000000000000004</v>
      </c>
      <c r="J1061" s="8"/>
      <c r="K1061" s="15"/>
      <c r="L1061" s="5"/>
      <c r="M1061" s="8"/>
      <c r="N1061" s="5"/>
      <c r="O1061" s="8"/>
      <c r="P1061" s="9"/>
      <c r="Q1061" s="8"/>
      <c r="R1061" s="8"/>
      <c r="S1061" s="8"/>
      <c r="T1061" s="16">
        <f t="shared" si="34"/>
        <v>10.686670000000001</v>
      </c>
    </row>
    <row r="1062" spans="1:20" ht="15" hidden="1" outlineLevel="2">
      <c r="A1062" s="5" t="s">
        <v>140</v>
      </c>
      <c r="B1062" s="19" t="s">
        <v>247</v>
      </c>
      <c r="C1062" s="6">
        <v>406600</v>
      </c>
      <c r="D1062" s="5" t="s">
        <v>407</v>
      </c>
      <c r="E1062" s="5" t="s">
        <v>107</v>
      </c>
      <c r="F1062" s="7" t="s">
        <v>137</v>
      </c>
      <c r="G1062" s="8">
        <v>5.1213365</v>
      </c>
      <c r="H1062" s="9">
        <v>1</v>
      </c>
      <c r="I1062" s="8">
        <f>H1062*$H$3</f>
        <v>0.06</v>
      </c>
      <c r="J1062" s="8"/>
      <c r="K1062" s="15"/>
      <c r="L1062" s="5"/>
      <c r="M1062" s="8"/>
      <c r="N1062" s="5"/>
      <c r="O1062" s="8"/>
      <c r="P1062" s="9"/>
      <c r="Q1062" s="8"/>
      <c r="R1062" s="8"/>
      <c r="S1062" s="8"/>
      <c r="T1062" s="16">
        <f t="shared" si="34"/>
        <v>5.1813365</v>
      </c>
    </row>
    <row r="1063" spans="1:20" ht="15" hidden="1" outlineLevel="2">
      <c r="A1063" s="5" t="s">
        <v>140</v>
      </c>
      <c r="B1063" s="19" t="s">
        <v>247</v>
      </c>
      <c r="C1063" s="6">
        <v>406600</v>
      </c>
      <c r="D1063" s="5" t="s">
        <v>407</v>
      </c>
      <c r="E1063" s="5" t="s">
        <v>107</v>
      </c>
      <c r="F1063" s="7" t="s">
        <v>138</v>
      </c>
      <c r="G1063" s="8">
        <v>3.650793</v>
      </c>
      <c r="H1063" s="9">
        <v>3</v>
      </c>
      <c r="I1063" s="8">
        <f>H1063*$H$3</f>
        <v>0.18</v>
      </c>
      <c r="J1063" s="8"/>
      <c r="K1063" s="15"/>
      <c r="L1063" s="5"/>
      <c r="M1063" s="8"/>
      <c r="N1063" s="5"/>
      <c r="O1063" s="8"/>
      <c r="P1063" s="9"/>
      <c r="Q1063" s="8"/>
      <c r="R1063" s="8"/>
      <c r="S1063" s="8"/>
      <c r="T1063" s="16">
        <f t="shared" si="34"/>
        <v>3.8307930000000003</v>
      </c>
    </row>
    <row r="1064" spans="1:20" ht="15" hidden="1" outlineLevel="2">
      <c r="A1064" s="5" t="s">
        <v>140</v>
      </c>
      <c r="B1064" s="19" t="s">
        <v>247</v>
      </c>
      <c r="C1064" s="6">
        <v>406600</v>
      </c>
      <c r="D1064" s="5" t="s">
        <v>407</v>
      </c>
      <c r="E1064" s="5" t="s">
        <v>107</v>
      </c>
      <c r="F1064" s="7" t="s">
        <v>139</v>
      </c>
      <c r="G1064" s="8">
        <v>0.44659999999999994</v>
      </c>
      <c r="H1064" s="9">
        <v>1</v>
      </c>
      <c r="I1064" s="8">
        <f>H1064*$H$3</f>
        <v>0.06</v>
      </c>
      <c r="J1064" s="8"/>
      <c r="K1064" s="15"/>
      <c r="L1064" s="5"/>
      <c r="M1064" s="8"/>
      <c r="N1064" s="5"/>
      <c r="O1064" s="8"/>
      <c r="P1064" s="9"/>
      <c r="Q1064" s="8"/>
      <c r="R1064" s="8"/>
      <c r="S1064" s="8"/>
      <c r="T1064" s="16">
        <f t="shared" si="34"/>
        <v>0.5065999999999999</v>
      </c>
    </row>
    <row r="1065" spans="1:20" ht="15" hidden="1" outlineLevel="2">
      <c r="A1065" s="5" t="s">
        <v>140</v>
      </c>
      <c r="B1065" s="19" t="s">
        <v>247</v>
      </c>
      <c r="C1065" s="6">
        <v>406600</v>
      </c>
      <c r="D1065" s="5" t="s">
        <v>407</v>
      </c>
      <c r="E1065" s="5" t="s">
        <v>107</v>
      </c>
      <c r="F1065" s="5" t="s">
        <v>110</v>
      </c>
      <c r="G1065" s="52"/>
      <c r="H1065" s="53"/>
      <c r="I1065" s="52"/>
      <c r="J1065" s="52">
        <v>165</v>
      </c>
      <c r="K1065" s="15"/>
      <c r="L1065" s="5"/>
      <c r="M1065" s="52"/>
      <c r="N1065" s="5"/>
      <c r="O1065" s="52"/>
      <c r="P1065" s="53"/>
      <c r="Q1065" s="52"/>
      <c r="R1065" s="52"/>
      <c r="S1065" s="52"/>
      <c r="T1065" s="16">
        <f t="shared" si="34"/>
        <v>165</v>
      </c>
    </row>
    <row r="1066" spans="1:20" ht="15" hidden="1" outlineLevel="2">
      <c r="A1066" s="5" t="s">
        <v>140</v>
      </c>
      <c r="B1066" s="19" t="s">
        <v>247</v>
      </c>
      <c r="C1066" s="6">
        <v>406600</v>
      </c>
      <c r="D1066" s="5" t="s">
        <v>407</v>
      </c>
      <c r="E1066" s="5" t="s">
        <v>36</v>
      </c>
      <c r="F1066" s="5" t="s">
        <v>36</v>
      </c>
      <c r="G1066" s="52"/>
      <c r="H1066" s="53"/>
      <c r="I1066" s="52"/>
      <c r="J1066" s="52"/>
      <c r="K1066" s="15"/>
      <c r="L1066" s="5"/>
      <c r="M1066" s="52"/>
      <c r="N1066" s="15">
        <f>O1066/$O$2</f>
        <v>0.5</v>
      </c>
      <c r="O1066" s="52">
        <v>36</v>
      </c>
      <c r="P1066" s="53"/>
      <c r="Q1066" s="52"/>
      <c r="R1066" s="52"/>
      <c r="S1066" s="52"/>
      <c r="T1066" s="16">
        <f t="shared" si="34"/>
        <v>36</v>
      </c>
    </row>
    <row r="1067" spans="1:20" ht="15" hidden="1" outlineLevel="2">
      <c r="A1067" s="5" t="s">
        <v>140</v>
      </c>
      <c r="B1067" s="19" t="s">
        <v>247</v>
      </c>
      <c r="C1067" s="6">
        <v>406600</v>
      </c>
      <c r="D1067" s="5" t="s">
        <v>407</v>
      </c>
      <c r="E1067" s="5" t="s">
        <v>107</v>
      </c>
      <c r="F1067" s="7" t="s">
        <v>154</v>
      </c>
      <c r="G1067" s="8">
        <v>638.561</v>
      </c>
      <c r="H1067" s="9">
        <v>2057</v>
      </c>
      <c r="I1067" s="8">
        <f>H1067*$H$3</f>
        <v>123.42</v>
      </c>
      <c r="J1067" s="8"/>
      <c r="K1067" s="15"/>
      <c r="L1067" s="5"/>
      <c r="M1067" s="8"/>
      <c r="N1067" s="5"/>
      <c r="O1067" s="8"/>
      <c r="P1067" s="9"/>
      <c r="Q1067" s="8"/>
      <c r="R1067" s="8"/>
      <c r="S1067" s="8"/>
      <c r="T1067" s="16">
        <f t="shared" si="34"/>
        <v>761.981</v>
      </c>
    </row>
    <row r="1068" spans="1:20" ht="15" hidden="1" outlineLevel="2">
      <c r="A1068" s="12" t="s">
        <v>140</v>
      </c>
      <c r="B1068" s="20" t="s">
        <v>247</v>
      </c>
      <c r="C1068" s="12">
        <v>406600</v>
      </c>
      <c r="D1068" s="12" t="s">
        <v>407</v>
      </c>
      <c r="E1068" s="12" t="s">
        <v>111</v>
      </c>
      <c r="F1068" s="12" t="s">
        <v>111</v>
      </c>
      <c r="G1068" s="54"/>
      <c r="H1068" s="55"/>
      <c r="I1068" s="54"/>
      <c r="J1068" s="54"/>
      <c r="K1068" s="14">
        <v>4</v>
      </c>
      <c r="L1068" s="13">
        <v>0.25</v>
      </c>
      <c r="M1068" s="54">
        <f>K1068*L1068*$M$2</f>
        <v>3135</v>
      </c>
      <c r="N1068" s="56"/>
      <c r="O1068" s="54"/>
      <c r="P1068" s="55"/>
      <c r="Q1068" s="54"/>
      <c r="R1068" s="54"/>
      <c r="S1068" s="54"/>
      <c r="T1068" s="16">
        <f t="shared" si="34"/>
        <v>3135</v>
      </c>
    </row>
    <row r="1069" spans="1:20" ht="15" hidden="1" outlineLevel="2">
      <c r="A1069" s="5" t="s">
        <v>140</v>
      </c>
      <c r="B1069" s="19" t="s">
        <v>247</v>
      </c>
      <c r="C1069" s="6">
        <v>406650</v>
      </c>
      <c r="D1069" s="5" t="s">
        <v>457</v>
      </c>
      <c r="E1069" s="5" t="s">
        <v>107</v>
      </c>
      <c r="F1069" s="7">
        <v>15</v>
      </c>
      <c r="G1069" s="8">
        <v>21.946808</v>
      </c>
      <c r="H1069" s="9">
        <v>62</v>
      </c>
      <c r="I1069" s="8">
        <f>H1069*$H$1</f>
        <v>6.2</v>
      </c>
      <c r="J1069" s="8"/>
      <c r="K1069" s="15"/>
      <c r="L1069" s="5"/>
      <c r="M1069" s="8"/>
      <c r="N1069" s="5"/>
      <c r="O1069" s="8"/>
      <c r="P1069" s="9"/>
      <c r="Q1069" s="8"/>
      <c r="R1069" s="8"/>
      <c r="S1069" s="8"/>
      <c r="T1069" s="16">
        <f t="shared" si="34"/>
        <v>28.146808</v>
      </c>
    </row>
    <row r="1070" spans="1:20" ht="15" hidden="1" outlineLevel="2">
      <c r="A1070" s="5" t="s">
        <v>140</v>
      </c>
      <c r="B1070" s="19" t="s">
        <v>247</v>
      </c>
      <c r="C1070" s="6">
        <v>406650</v>
      </c>
      <c r="D1070" s="5" t="s">
        <v>457</v>
      </c>
      <c r="E1070" s="5" t="s">
        <v>107</v>
      </c>
      <c r="F1070" s="7" t="s">
        <v>138</v>
      </c>
      <c r="G1070" s="8">
        <v>9.354525</v>
      </c>
      <c r="H1070" s="9">
        <v>8</v>
      </c>
      <c r="I1070" s="8">
        <f>H1070*$H$3</f>
        <v>0.48</v>
      </c>
      <c r="J1070" s="8"/>
      <c r="K1070" s="15"/>
      <c r="L1070" s="5"/>
      <c r="M1070" s="8"/>
      <c r="N1070" s="5"/>
      <c r="O1070" s="8"/>
      <c r="P1070" s="9"/>
      <c r="Q1070" s="8"/>
      <c r="R1070" s="8"/>
      <c r="S1070" s="8"/>
      <c r="T1070" s="16">
        <f t="shared" si="34"/>
        <v>9.834525000000001</v>
      </c>
    </row>
    <row r="1071" spans="1:20" ht="15" hidden="1" outlineLevel="2">
      <c r="A1071" s="5" t="s">
        <v>140</v>
      </c>
      <c r="B1071" s="19" t="s">
        <v>247</v>
      </c>
      <c r="C1071" s="6">
        <v>406650</v>
      </c>
      <c r="D1071" s="5" t="s">
        <v>457</v>
      </c>
      <c r="E1071" s="5" t="s">
        <v>107</v>
      </c>
      <c r="F1071" s="7" t="s">
        <v>139</v>
      </c>
      <c r="G1071" s="8">
        <v>8.038799999999998</v>
      </c>
      <c r="H1071" s="9">
        <v>18</v>
      </c>
      <c r="I1071" s="8">
        <f>H1071*$H$3</f>
        <v>1.08</v>
      </c>
      <c r="J1071" s="8"/>
      <c r="K1071" s="15"/>
      <c r="L1071" s="5"/>
      <c r="M1071" s="8"/>
      <c r="N1071" s="5"/>
      <c r="O1071" s="8"/>
      <c r="P1071" s="9"/>
      <c r="Q1071" s="8"/>
      <c r="R1071" s="8"/>
      <c r="S1071" s="8"/>
      <c r="T1071" s="16">
        <f t="shared" si="34"/>
        <v>9.118799999999998</v>
      </c>
    </row>
    <row r="1072" spans="1:20" ht="15" hidden="1" outlineLevel="2">
      <c r="A1072" s="5" t="s">
        <v>140</v>
      </c>
      <c r="B1072" s="19" t="s">
        <v>247</v>
      </c>
      <c r="C1072" s="6">
        <v>406650</v>
      </c>
      <c r="D1072" s="5" t="s">
        <v>457</v>
      </c>
      <c r="E1072" s="5" t="s">
        <v>107</v>
      </c>
      <c r="F1072" s="7" t="s">
        <v>116</v>
      </c>
      <c r="G1072" s="8">
        <v>4.6825506</v>
      </c>
      <c r="H1072" s="9">
        <v>8</v>
      </c>
      <c r="I1072" s="8">
        <f>H1072*$H$2</f>
        <v>3.84</v>
      </c>
      <c r="J1072" s="8"/>
      <c r="K1072" s="15"/>
      <c r="L1072" s="5"/>
      <c r="M1072" s="8"/>
      <c r="N1072" s="5"/>
      <c r="O1072" s="8"/>
      <c r="P1072" s="9"/>
      <c r="Q1072" s="8"/>
      <c r="R1072" s="8"/>
      <c r="S1072" s="8"/>
      <c r="T1072" s="16">
        <f t="shared" si="34"/>
        <v>8.522550599999999</v>
      </c>
    </row>
    <row r="1073" spans="1:20" ht="15" hidden="1" outlineLevel="2">
      <c r="A1073" s="5" t="s">
        <v>140</v>
      </c>
      <c r="B1073" s="19" t="s">
        <v>247</v>
      </c>
      <c r="C1073" s="6">
        <v>406650</v>
      </c>
      <c r="D1073" s="5" t="s">
        <v>457</v>
      </c>
      <c r="E1073" s="5" t="s">
        <v>107</v>
      </c>
      <c r="F1073" s="5" t="s">
        <v>110</v>
      </c>
      <c r="G1073" s="52"/>
      <c r="H1073" s="53"/>
      <c r="I1073" s="52"/>
      <c r="J1073" s="52">
        <v>180</v>
      </c>
      <c r="K1073" s="15"/>
      <c r="L1073" s="5"/>
      <c r="M1073" s="52"/>
      <c r="N1073" s="5"/>
      <c r="O1073" s="52"/>
      <c r="P1073" s="53"/>
      <c r="Q1073" s="52"/>
      <c r="R1073" s="52"/>
      <c r="S1073" s="52"/>
      <c r="T1073" s="16">
        <f t="shared" si="34"/>
        <v>180</v>
      </c>
    </row>
    <row r="1074" spans="1:20" ht="15" hidden="1" outlineLevel="2">
      <c r="A1074" s="5" t="s">
        <v>140</v>
      </c>
      <c r="B1074" s="19" t="s">
        <v>247</v>
      </c>
      <c r="C1074" s="6">
        <v>406650</v>
      </c>
      <c r="D1074" s="5" t="s">
        <v>457</v>
      </c>
      <c r="E1074" s="5" t="s">
        <v>36</v>
      </c>
      <c r="F1074" s="5" t="s">
        <v>36</v>
      </c>
      <c r="G1074" s="52"/>
      <c r="H1074" s="53"/>
      <c r="I1074" s="52"/>
      <c r="J1074" s="52"/>
      <c r="K1074" s="15"/>
      <c r="L1074" s="5"/>
      <c r="M1074" s="52"/>
      <c r="N1074" s="15">
        <f>O1074/$O$2</f>
        <v>0.5</v>
      </c>
      <c r="O1074" s="52">
        <v>36</v>
      </c>
      <c r="P1074" s="53"/>
      <c r="Q1074" s="52"/>
      <c r="R1074" s="52"/>
      <c r="S1074" s="52"/>
      <c r="T1074" s="16">
        <f t="shared" si="34"/>
        <v>36</v>
      </c>
    </row>
    <row r="1075" spans="1:20" ht="15" hidden="1" outlineLevel="2">
      <c r="A1075" s="5" t="s">
        <v>140</v>
      </c>
      <c r="B1075" s="19" t="s">
        <v>247</v>
      </c>
      <c r="C1075" s="6">
        <v>406650</v>
      </c>
      <c r="D1075" s="5" t="s">
        <v>457</v>
      </c>
      <c r="E1075" s="5" t="s">
        <v>107</v>
      </c>
      <c r="F1075" s="7" t="s">
        <v>154</v>
      </c>
      <c r="G1075" s="8">
        <v>658.042</v>
      </c>
      <c r="H1075" s="9">
        <v>2124</v>
      </c>
      <c r="I1075" s="8">
        <f>H1075*$H$3</f>
        <v>127.44</v>
      </c>
      <c r="J1075" s="8"/>
      <c r="K1075" s="15"/>
      <c r="L1075" s="5"/>
      <c r="M1075" s="8"/>
      <c r="N1075" s="5"/>
      <c r="O1075" s="8"/>
      <c r="P1075" s="9"/>
      <c r="Q1075" s="8"/>
      <c r="R1075" s="8"/>
      <c r="S1075" s="8"/>
      <c r="T1075" s="16">
        <f t="shared" si="34"/>
        <v>785.482</v>
      </c>
    </row>
    <row r="1076" spans="1:20" ht="15" hidden="1" outlineLevel="2">
      <c r="A1076" s="12" t="s">
        <v>140</v>
      </c>
      <c r="B1076" s="20" t="s">
        <v>247</v>
      </c>
      <c r="C1076" s="12">
        <v>406650</v>
      </c>
      <c r="D1076" s="12" t="s">
        <v>457</v>
      </c>
      <c r="E1076" s="12" t="s">
        <v>111</v>
      </c>
      <c r="F1076" s="12" t="s">
        <v>111</v>
      </c>
      <c r="G1076" s="54"/>
      <c r="H1076" s="55"/>
      <c r="I1076" s="54"/>
      <c r="J1076" s="54"/>
      <c r="K1076" s="14">
        <v>4</v>
      </c>
      <c r="L1076" s="13">
        <v>0.2</v>
      </c>
      <c r="M1076" s="54">
        <f>K1076*L1076*$M$2</f>
        <v>2508</v>
      </c>
      <c r="N1076" s="56"/>
      <c r="O1076" s="54"/>
      <c r="P1076" s="55"/>
      <c r="Q1076" s="54"/>
      <c r="R1076" s="54"/>
      <c r="S1076" s="54"/>
      <c r="T1076" s="16">
        <f t="shared" si="34"/>
        <v>2508</v>
      </c>
    </row>
    <row r="1077" spans="1:20" ht="15" hidden="1" outlineLevel="2">
      <c r="A1077" s="5" t="s">
        <v>140</v>
      </c>
      <c r="B1077" s="19" t="s">
        <v>247</v>
      </c>
      <c r="C1077" s="6">
        <v>406750</v>
      </c>
      <c r="D1077" s="5" t="s">
        <v>413</v>
      </c>
      <c r="E1077" s="5" t="s">
        <v>107</v>
      </c>
      <c r="F1077" s="7">
        <v>15</v>
      </c>
      <c r="G1077" s="8">
        <v>10.294</v>
      </c>
      <c r="H1077" s="9">
        <v>29</v>
      </c>
      <c r="I1077" s="8">
        <f>H1077*$H$1</f>
        <v>2.9000000000000004</v>
      </c>
      <c r="J1077" s="8"/>
      <c r="K1077" s="15"/>
      <c r="L1077" s="5"/>
      <c r="M1077" s="8"/>
      <c r="N1077" s="5"/>
      <c r="O1077" s="8"/>
      <c r="P1077" s="9"/>
      <c r="Q1077" s="8"/>
      <c r="R1077" s="8"/>
      <c r="S1077" s="8"/>
      <c r="T1077" s="16">
        <f t="shared" si="34"/>
        <v>13.194</v>
      </c>
    </row>
    <row r="1078" spans="1:20" ht="15" hidden="1" outlineLevel="2">
      <c r="A1078" s="5" t="s">
        <v>140</v>
      </c>
      <c r="B1078" s="19" t="s">
        <v>247</v>
      </c>
      <c r="C1078" s="6">
        <v>406750</v>
      </c>
      <c r="D1078" s="5" t="s">
        <v>413</v>
      </c>
      <c r="E1078" s="5" t="s">
        <v>107</v>
      </c>
      <c r="F1078" s="7" t="s">
        <v>137</v>
      </c>
      <c r="G1078" s="8">
        <v>2.3082080000000005</v>
      </c>
      <c r="H1078" s="9">
        <v>1</v>
      </c>
      <c r="I1078" s="8">
        <f>H1078*$H$3</f>
        <v>0.06</v>
      </c>
      <c r="J1078" s="8"/>
      <c r="K1078" s="15"/>
      <c r="L1078" s="5"/>
      <c r="M1078" s="8"/>
      <c r="N1078" s="5"/>
      <c r="O1078" s="8"/>
      <c r="P1078" s="9"/>
      <c r="Q1078" s="8"/>
      <c r="R1078" s="8"/>
      <c r="S1078" s="8"/>
      <c r="T1078" s="16">
        <f t="shared" si="34"/>
        <v>2.3682080000000005</v>
      </c>
    </row>
    <row r="1079" spans="1:20" ht="15" hidden="1" outlineLevel="2">
      <c r="A1079" s="5" t="s">
        <v>140</v>
      </c>
      <c r="B1079" s="19" t="s">
        <v>247</v>
      </c>
      <c r="C1079" s="6">
        <v>406750</v>
      </c>
      <c r="D1079" s="5" t="s">
        <v>413</v>
      </c>
      <c r="E1079" s="5" t="s">
        <v>107</v>
      </c>
      <c r="F1079" s="7" t="s">
        <v>138</v>
      </c>
      <c r="G1079" s="8">
        <v>4.965483000000001</v>
      </c>
      <c r="H1079" s="9">
        <v>4</v>
      </c>
      <c r="I1079" s="8">
        <f>H1079*$H$3</f>
        <v>0.24</v>
      </c>
      <c r="J1079" s="8"/>
      <c r="K1079" s="15"/>
      <c r="L1079" s="5"/>
      <c r="M1079" s="8"/>
      <c r="N1079" s="5"/>
      <c r="O1079" s="8"/>
      <c r="P1079" s="9"/>
      <c r="Q1079" s="8"/>
      <c r="R1079" s="8"/>
      <c r="S1079" s="8"/>
      <c r="T1079" s="16">
        <f t="shared" si="34"/>
        <v>5.205483000000001</v>
      </c>
    </row>
    <row r="1080" spans="1:20" ht="15" hidden="1" outlineLevel="2">
      <c r="A1080" s="5" t="s">
        <v>140</v>
      </c>
      <c r="B1080" s="19" t="s">
        <v>247</v>
      </c>
      <c r="C1080" s="6">
        <v>406750</v>
      </c>
      <c r="D1080" s="5" t="s">
        <v>413</v>
      </c>
      <c r="E1080" s="5" t="s">
        <v>107</v>
      </c>
      <c r="F1080" s="7" t="s">
        <v>139</v>
      </c>
      <c r="G1080" s="8">
        <v>21.558599999999995</v>
      </c>
      <c r="H1080" s="9">
        <v>67</v>
      </c>
      <c r="I1080" s="8">
        <f>H1080*$H$3</f>
        <v>4.02</v>
      </c>
      <c r="J1080" s="8"/>
      <c r="K1080" s="15"/>
      <c r="L1080" s="5"/>
      <c r="M1080" s="8"/>
      <c r="N1080" s="5"/>
      <c r="O1080" s="8"/>
      <c r="P1080" s="9"/>
      <c r="Q1080" s="8"/>
      <c r="R1080" s="8"/>
      <c r="S1080" s="8"/>
      <c r="T1080" s="16">
        <f t="shared" si="34"/>
        <v>25.578599999999994</v>
      </c>
    </row>
    <row r="1081" spans="1:20" ht="15" hidden="1" outlineLevel="2">
      <c r="A1081" s="5" t="s">
        <v>140</v>
      </c>
      <c r="B1081" s="19" t="s">
        <v>247</v>
      </c>
      <c r="C1081" s="6">
        <v>406750</v>
      </c>
      <c r="D1081" s="5" t="s">
        <v>413</v>
      </c>
      <c r="E1081" s="5" t="s">
        <v>107</v>
      </c>
      <c r="F1081" s="7" t="s">
        <v>116</v>
      </c>
      <c r="G1081" s="8">
        <v>7.039732000000001</v>
      </c>
      <c r="H1081" s="9">
        <v>11</v>
      </c>
      <c r="I1081" s="8">
        <f>H1081*$H$2</f>
        <v>5.279999999999999</v>
      </c>
      <c r="J1081" s="8"/>
      <c r="K1081" s="15"/>
      <c r="L1081" s="5"/>
      <c r="M1081" s="8"/>
      <c r="N1081" s="5"/>
      <c r="O1081" s="8"/>
      <c r="P1081" s="9"/>
      <c r="Q1081" s="8"/>
      <c r="R1081" s="8"/>
      <c r="S1081" s="8"/>
      <c r="T1081" s="16">
        <f t="shared" si="34"/>
        <v>12.319732</v>
      </c>
    </row>
    <row r="1082" spans="1:20" ht="15" hidden="1" outlineLevel="2">
      <c r="A1082" s="5" t="s">
        <v>140</v>
      </c>
      <c r="B1082" s="19" t="s">
        <v>247</v>
      </c>
      <c r="C1082" s="6">
        <v>406750</v>
      </c>
      <c r="D1082" s="5" t="s">
        <v>413</v>
      </c>
      <c r="E1082" s="5" t="s">
        <v>107</v>
      </c>
      <c r="F1082" s="5" t="s">
        <v>110</v>
      </c>
      <c r="G1082" s="52"/>
      <c r="H1082" s="53"/>
      <c r="I1082" s="52"/>
      <c r="J1082" s="52">
        <v>180</v>
      </c>
      <c r="K1082" s="15"/>
      <c r="L1082" s="5"/>
      <c r="M1082" s="52"/>
      <c r="N1082" s="5"/>
      <c r="O1082" s="52"/>
      <c r="P1082" s="53"/>
      <c r="Q1082" s="52"/>
      <c r="R1082" s="52"/>
      <c r="S1082" s="52"/>
      <c r="T1082" s="16">
        <f t="shared" si="34"/>
        <v>180</v>
      </c>
    </row>
    <row r="1083" spans="1:20" ht="15" hidden="1" outlineLevel="2">
      <c r="A1083" s="5" t="s">
        <v>140</v>
      </c>
      <c r="B1083" s="19" t="s">
        <v>247</v>
      </c>
      <c r="C1083" s="6">
        <v>406750</v>
      </c>
      <c r="D1083" s="5" t="s">
        <v>413</v>
      </c>
      <c r="E1083" s="5" t="s">
        <v>36</v>
      </c>
      <c r="F1083" s="5" t="s">
        <v>36</v>
      </c>
      <c r="G1083" s="52"/>
      <c r="H1083" s="53"/>
      <c r="I1083" s="52"/>
      <c r="J1083" s="52"/>
      <c r="K1083" s="15"/>
      <c r="L1083" s="5"/>
      <c r="M1083" s="52"/>
      <c r="N1083" s="15">
        <f>O1083/$O$2</f>
        <v>6.5</v>
      </c>
      <c r="O1083" s="52">
        <v>468</v>
      </c>
      <c r="P1083" s="53"/>
      <c r="Q1083" s="52"/>
      <c r="R1083" s="52"/>
      <c r="S1083" s="52"/>
      <c r="T1083" s="16">
        <f t="shared" si="34"/>
        <v>468</v>
      </c>
    </row>
    <row r="1084" spans="1:20" ht="15" hidden="1" outlineLevel="2">
      <c r="A1084" s="5" t="s">
        <v>140</v>
      </c>
      <c r="B1084" s="19" t="s">
        <v>247</v>
      </c>
      <c r="C1084" s="6">
        <v>406750</v>
      </c>
      <c r="D1084" s="5" t="s">
        <v>413</v>
      </c>
      <c r="E1084" s="5" t="s">
        <v>107</v>
      </c>
      <c r="F1084" s="7" t="s">
        <v>154</v>
      </c>
      <c r="G1084" s="8">
        <v>673.629</v>
      </c>
      <c r="H1084" s="9">
        <v>2174</v>
      </c>
      <c r="I1084" s="8">
        <f>H1084*$H$3</f>
        <v>130.44</v>
      </c>
      <c r="J1084" s="8"/>
      <c r="K1084" s="15"/>
      <c r="L1084" s="5"/>
      <c r="M1084" s="8"/>
      <c r="N1084" s="5"/>
      <c r="O1084" s="8"/>
      <c r="P1084" s="9"/>
      <c r="Q1084" s="8"/>
      <c r="R1084" s="8"/>
      <c r="S1084" s="8"/>
      <c r="T1084" s="16">
        <f t="shared" si="34"/>
        <v>804.069</v>
      </c>
    </row>
    <row r="1085" spans="1:20" ht="15" hidden="1" outlineLevel="2">
      <c r="A1085" s="12" t="s">
        <v>140</v>
      </c>
      <c r="B1085" s="20" t="s">
        <v>247</v>
      </c>
      <c r="C1085" s="12">
        <v>406750</v>
      </c>
      <c r="D1085" s="12" t="s">
        <v>413</v>
      </c>
      <c r="E1085" s="12" t="s">
        <v>111</v>
      </c>
      <c r="F1085" s="12" t="s">
        <v>111</v>
      </c>
      <c r="G1085" s="54"/>
      <c r="H1085" s="55"/>
      <c r="I1085" s="54"/>
      <c r="J1085" s="54"/>
      <c r="K1085" s="14">
        <v>1</v>
      </c>
      <c r="L1085" s="13">
        <v>0.3</v>
      </c>
      <c r="M1085" s="54">
        <f>K1085*L1085*$M$2</f>
        <v>940.5</v>
      </c>
      <c r="N1085" s="56"/>
      <c r="O1085" s="54"/>
      <c r="P1085" s="55"/>
      <c r="Q1085" s="54"/>
      <c r="R1085" s="54"/>
      <c r="S1085" s="54"/>
      <c r="T1085" s="16">
        <f t="shared" si="34"/>
        <v>940.5</v>
      </c>
    </row>
    <row r="1086" spans="1:20" ht="15" hidden="1" outlineLevel="2">
      <c r="A1086" s="5" t="s">
        <v>140</v>
      </c>
      <c r="B1086" s="19" t="s">
        <v>247</v>
      </c>
      <c r="C1086" s="6">
        <v>406800</v>
      </c>
      <c r="D1086" s="5" t="s">
        <v>411</v>
      </c>
      <c r="E1086" s="5" t="s">
        <v>107</v>
      </c>
      <c r="F1086" s="7">
        <v>15</v>
      </c>
      <c r="G1086" s="8">
        <v>0.6896980000000001</v>
      </c>
      <c r="H1086" s="9">
        <v>2</v>
      </c>
      <c r="I1086" s="8">
        <f>H1086*$H$1</f>
        <v>0.2</v>
      </c>
      <c r="J1086" s="8"/>
      <c r="K1086" s="15"/>
      <c r="L1086" s="5"/>
      <c r="M1086" s="8"/>
      <c r="N1086" s="5"/>
      <c r="O1086" s="8"/>
      <c r="P1086" s="9"/>
      <c r="Q1086" s="8"/>
      <c r="R1086" s="8"/>
      <c r="S1086" s="8"/>
      <c r="T1086" s="16">
        <f t="shared" si="34"/>
        <v>0.8896980000000001</v>
      </c>
    </row>
    <row r="1087" spans="1:20" ht="15" hidden="1" outlineLevel="2">
      <c r="A1087" s="5" t="s">
        <v>140</v>
      </c>
      <c r="B1087" s="19" t="s">
        <v>247</v>
      </c>
      <c r="C1087" s="6">
        <v>406800</v>
      </c>
      <c r="D1087" s="5" t="s">
        <v>411</v>
      </c>
      <c r="E1087" s="5" t="s">
        <v>107</v>
      </c>
      <c r="F1087" s="7" t="s">
        <v>137</v>
      </c>
      <c r="G1087" s="8">
        <v>1.7620695000000002</v>
      </c>
      <c r="H1087" s="9">
        <v>1</v>
      </c>
      <c r="I1087" s="8">
        <f>H1087*$H$3</f>
        <v>0.06</v>
      </c>
      <c r="J1087" s="8"/>
      <c r="K1087" s="15"/>
      <c r="L1087" s="5"/>
      <c r="M1087" s="8"/>
      <c r="N1087" s="5"/>
      <c r="O1087" s="8"/>
      <c r="P1087" s="9"/>
      <c r="Q1087" s="8"/>
      <c r="R1087" s="8"/>
      <c r="S1087" s="8"/>
      <c r="T1087" s="16">
        <f t="shared" si="34"/>
        <v>1.8220695000000002</v>
      </c>
    </row>
    <row r="1088" spans="1:20" ht="15" hidden="1" outlineLevel="2">
      <c r="A1088" s="5" t="s">
        <v>140</v>
      </c>
      <c r="B1088" s="19" t="s">
        <v>247</v>
      </c>
      <c r="C1088" s="6">
        <v>406800</v>
      </c>
      <c r="D1088" s="5" t="s">
        <v>411</v>
      </c>
      <c r="E1088" s="5" t="s">
        <v>107</v>
      </c>
      <c r="F1088" s="7" t="s">
        <v>138</v>
      </c>
      <c r="G1088" s="8">
        <v>4.277799000000001</v>
      </c>
      <c r="H1088" s="9">
        <v>4</v>
      </c>
      <c r="I1088" s="8">
        <f>H1088*$H$3</f>
        <v>0.24</v>
      </c>
      <c r="J1088" s="8"/>
      <c r="K1088" s="15"/>
      <c r="L1088" s="5"/>
      <c r="M1088" s="8"/>
      <c r="N1088" s="5"/>
      <c r="O1088" s="8"/>
      <c r="P1088" s="9"/>
      <c r="Q1088" s="8"/>
      <c r="R1088" s="8"/>
      <c r="S1088" s="8"/>
      <c r="T1088" s="16">
        <f t="shared" si="34"/>
        <v>4.517799000000001</v>
      </c>
    </row>
    <row r="1089" spans="1:20" ht="15" hidden="1" outlineLevel="2">
      <c r="A1089" s="5" t="s">
        <v>140</v>
      </c>
      <c r="B1089" s="19" t="s">
        <v>247</v>
      </c>
      <c r="C1089" s="6">
        <v>406800</v>
      </c>
      <c r="D1089" s="5" t="s">
        <v>411</v>
      </c>
      <c r="E1089" s="5" t="s">
        <v>107</v>
      </c>
      <c r="F1089" s="7" t="s">
        <v>139</v>
      </c>
      <c r="G1089" s="8">
        <v>0.44659999999999994</v>
      </c>
      <c r="H1089" s="9">
        <v>1</v>
      </c>
      <c r="I1089" s="8">
        <f>H1089*$H$3</f>
        <v>0.06</v>
      </c>
      <c r="J1089" s="8"/>
      <c r="K1089" s="15"/>
      <c r="L1089" s="5"/>
      <c r="M1089" s="8"/>
      <c r="N1089" s="5"/>
      <c r="O1089" s="8"/>
      <c r="P1089" s="9"/>
      <c r="Q1089" s="8"/>
      <c r="R1089" s="8"/>
      <c r="S1089" s="8"/>
      <c r="T1089" s="16">
        <f t="shared" si="34"/>
        <v>0.5065999999999999</v>
      </c>
    </row>
    <row r="1090" spans="1:20" ht="15" hidden="1" outlineLevel="2">
      <c r="A1090" s="5" t="s">
        <v>140</v>
      </c>
      <c r="B1090" s="19" t="s">
        <v>247</v>
      </c>
      <c r="C1090" s="6">
        <v>406800</v>
      </c>
      <c r="D1090" s="5" t="s">
        <v>411</v>
      </c>
      <c r="E1090" s="5" t="s">
        <v>107</v>
      </c>
      <c r="F1090" s="7" t="s">
        <v>116</v>
      </c>
      <c r="G1090" s="8">
        <v>0.5572266</v>
      </c>
      <c r="H1090" s="9">
        <v>1</v>
      </c>
      <c r="I1090" s="8">
        <f>H1090*$H$2</f>
        <v>0.48</v>
      </c>
      <c r="J1090" s="8"/>
      <c r="K1090" s="15"/>
      <c r="L1090" s="5"/>
      <c r="M1090" s="8"/>
      <c r="N1090" s="5"/>
      <c r="O1090" s="8"/>
      <c r="P1090" s="9"/>
      <c r="Q1090" s="8"/>
      <c r="R1090" s="8"/>
      <c r="S1090" s="8"/>
      <c r="T1090" s="16">
        <f t="shared" si="34"/>
        <v>1.0372265999999999</v>
      </c>
    </row>
    <row r="1091" spans="1:20" ht="15" hidden="1" outlineLevel="2">
      <c r="A1091" s="5" t="s">
        <v>140</v>
      </c>
      <c r="B1091" s="19" t="s">
        <v>247</v>
      </c>
      <c r="C1091" s="6">
        <v>406800</v>
      </c>
      <c r="D1091" s="5" t="s">
        <v>411</v>
      </c>
      <c r="E1091" s="5" t="s">
        <v>107</v>
      </c>
      <c r="F1091" s="5" t="s">
        <v>110</v>
      </c>
      <c r="G1091" s="52"/>
      <c r="H1091" s="53"/>
      <c r="I1091" s="52"/>
      <c r="J1091" s="52">
        <v>120</v>
      </c>
      <c r="K1091" s="15"/>
      <c r="L1091" s="5"/>
      <c r="M1091" s="52"/>
      <c r="N1091" s="5"/>
      <c r="O1091" s="52"/>
      <c r="P1091" s="53"/>
      <c r="Q1091" s="52"/>
      <c r="R1091" s="52"/>
      <c r="S1091" s="52"/>
      <c r="T1091" s="16">
        <f t="shared" si="34"/>
        <v>120</v>
      </c>
    </row>
    <row r="1092" spans="1:20" ht="15" hidden="1" outlineLevel="2">
      <c r="A1092" s="5" t="s">
        <v>140</v>
      </c>
      <c r="B1092" s="19" t="s">
        <v>247</v>
      </c>
      <c r="C1092" s="6">
        <v>406800</v>
      </c>
      <c r="D1092" s="5" t="s">
        <v>411</v>
      </c>
      <c r="E1092" s="5" t="s">
        <v>107</v>
      </c>
      <c r="F1092" s="7" t="s">
        <v>154</v>
      </c>
      <c r="G1092" s="8">
        <v>115.59900000000002</v>
      </c>
      <c r="H1092" s="9">
        <v>370</v>
      </c>
      <c r="I1092" s="8">
        <f>H1092*$H$3</f>
        <v>22.2</v>
      </c>
      <c r="J1092" s="8"/>
      <c r="K1092" s="15"/>
      <c r="L1092" s="5"/>
      <c r="M1092" s="8"/>
      <c r="N1092" s="5"/>
      <c r="O1092" s="8"/>
      <c r="P1092" s="9"/>
      <c r="Q1092" s="8"/>
      <c r="R1092" s="8"/>
      <c r="S1092" s="8"/>
      <c r="T1092" s="16">
        <f t="shared" si="34"/>
        <v>137.799</v>
      </c>
    </row>
    <row r="1093" spans="1:20" ht="15" hidden="1" outlineLevel="2">
      <c r="A1093" s="12" t="s">
        <v>140</v>
      </c>
      <c r="B1093" s="20" t="s">
        <v>247</v>
      </c>
      <c r="C1093" s="12">
        <v>406800</v>
      </c>
      <c r="D1093" s="12" t="s">
        <v>411</v>
      </c>
      <c r="E1093" s="12" t="s">
        <v>111</v>
      </c>
      <c r="F1093" s="12" t="s">
        <v>111</v>
      </c>
      <c r="G1093" s="54"/>
      <c r="H1093" s="55"/>
      <c r="I1093" s="54"/>
      <c r="J1093" s="54"/>
      <c r="K1093" s="14">
        <v>4</v>
      </c>
      <c r="L1093" s="13">
        <v>0.33</v>
      </c>
      <c r="M1093" s="54">
        <f>K1093*L1093*$M$2</f>
        <v>4138.2</v>
      </c>
      <c r="N1093" s="56"/>
      <c r="O1093" s="54"/>
      <c r="P1093" s="55"/>
      <c r="Q1093" s="54"/>
      <c r="R1093" s="54"/>
      <c r="S1093" s="54"/>
      <c r="T1093" s="16">
        <f t="shared" si="34"/>
        <v>4138.2</v>
      </c>
    </row>
    <row r="1094" spans="1:20" ht="15" hidden="1" outlineLevel="2">
      <c r="A1094" s="5" t="s">
        <v>140</v>
      </c>
      <c r="B1094" s="19" t="s">
        <v>141</v>
      </c>
      <c r="C1094" s="6">
        <v>407002</v>
      </c>
      <c r="D1094" s="5" t="s">
        <v>301</v>
      </c>
      <c r="E1094" s="5" t="s">
        <v>107</v>
      </c>
      <c r="F1094" s="7">
        <v>15</v>
      </c>
      <c r="G1094" s="8">
        <v>11.410899000000002</v>
      </c>
      <c r="H1094" s="9">
        <v>33</v>
      </c>
      <c r="I1094" s="8">
        <f>H1094*$H$1</f>
        <v>3.3000000000000003</v>
      </c>
      <c r="J1094" s="8"/>
      <c r="K1094" s="15"/>
      <c r="L1094" s="5"/>
      <c r="M1094" s="8"/>
      <c r="N1094" s="5"/>
      <c r="O1094" s="8"/>
      <c r="P1094" s="9"/>
      <c r="Q1094" s="8"/>
      <c r="R1094" s="8"/>
      <c r="S1094" s="8"/>
      <c r="T1094" s="16">
        <f t="shared" si="34"/>
        <v>14.710899000000003</v>
      </c>
    </row>
    <row r="1095" spans="1:20" ht="15" hidden="1" outlineLevel="2">
      <c r="A1095" s="5" t="s">
        <v>140</v>
      </c>
      <c r="B1095" s="19" t="s">
        <v>141</v>
      </c>
      <c r="C1095" s="6">
        <v>407002</v>
      </c>
      <c r="D1095" s="5" t="s">
        <v>301</v>
      </c>
      <c r="E1095" s="5" t="s">
        <v>107</v>
      </c>
      <c r="F1095" s="7" t="s">
        <v>137</v>
      </c>
      <c r="G1095" s="8">
        <v>17.651608500000002</v>
      </c>
      <c r="H1095" s="9">
        <v>3</v>
      </c>
      <c r="I1095" s="8">
        <f>H1095*$H$3</f>
        <v>0.18</v>
      </c>
      <c r="J1095" s="8"/>
      <c r="K1095" s="15"/>
      <c r="L1095" s="5"/>
      <c r="M1095" s="8"/>
      <c r="N1095" s="5"/>
      <c r="O1095" s="8"/>
      <c r="P1095" s="9"/>
      <c r="Q1095" s="8"/>
      <c r="R1095" s="8"/>
      <c r="S1095" s="8"/>
      <c r="T1095" s="16">
        <f t="shared" si="34"/>
        <v>17.8316085</v>
      </c>
    </row>
    <row r="1096" spans="1:20" ht="15" hidden="1" outlineLevel="2">
      <c r="A1096" s="5" t="s">
        <v>140</v>
      </c>
      <c r="B1096" s="19" t="s">
        <v>141</v>
      </c>
      <c r="C1096" s="6">
        <v>407002</v>
      </c>
      <c r="D1096" s="5" t="s">
        <v>301</v>
      </c>
      <c r="E1096" s="5" t="s">
        <v>107</v>
      </c>
      <c r="F1096" s="7" t="s">
        <v>138</v>
      </c>
      <c r="G1096" s="8">
        <v>1.5776280000000003</v>
      </c>
      <c r="H1096" s="9">
        <v>1</v>
      </c>
      <c r="I1096" s="8">
        <f>H1096*$H$3</f>
        <v>0.06</v>
      </c>
      <c r="J1096" s="8"/>
      <c r="K1096" s="15"/>
      <c r="L1096" s="5"/>
      <c r="M1096" s="8"/>
      <c r="N1096" s="5"/>
      <c r="O1096" s="8"/>
      <c r="P1096" s="9"/>
      <c r="Q1096" s="8"/>
      <c r="R1096" s="8"/>
      <c r="S1096" s="8"/>
      <c r="T1096" s="16">
        <f t="shared" si="34"/>
        <v>1.6376280000000003</v>
      </c>
    </row>
    <row r="1097" spans="1:20" ht="15" hidden="1" outlineLevel="2">
      <c r="A1097" s="5" t="s">
        <v>140</v>
      </c>
      <c r="B1097" s="19" t="s">
        <v>141</v>
      </c>
      <c r="C1097" s="6">
        <v>407002</v>
      </c>
      <c r="D1097" s="5" t="s">
        <v>301</v>
      </c>
      <c r="E1097" s="5" t="s">
        <v>107</v>
      </c>
      <c r="F1097" s="7" t="s">
        <v>139</v>
      </c>
      <c r="G1097" s="8">
        <v>0.7206499999999999</v>
      </c>
      <c r="H1097" s="9">
        <v>2</v>
      </c>
      <c r="I1097" s="8">
        <f>H1097*$H$3</f>
        <v>0.12</v>
      </c>
      <c r="J1097" s="8"/>
      <c r="K1097" s="15"/>
      <c r="L1097" s="5"/>
      <c r="M1097" s="8"/>
      <c r="N1097" s="5"/>
      <c r="O1097" s="8"/>
      <c r="P1097" s="9"/>
      <c r="Q1097" s="8"/>
      <c r="R1097" s="8"/>
      <c r="S1097" s="8"/>
      <c r="T1097" s="16">
        <f t="shared" si="34"/>
        <v>0.8406499999999999</v>
      </c>
    </row>
    <row r="1098" spans="1:20" ht="15" hidden="1" outlineLevel="2">
      <c r="A1098" s="5" t="s">
        <v>140</v>
      </c>
      <c r="B1098" s="19" t="s">
        <v>141</v>
      </c>
      <c r="C1098" s="6">
        <v>407002</v>
      </c>
      <c r="D1098" s="5" t="s">
        <v>301</v>
      </c>
      <c r="E1098" s="5" t="s">
        <v>107</v>
      </c>
      <c r="F1098" s="5" t="s">
        <v>110</v>
      </c>
      <c r="G1098" s="52"/>
      <c r="H1098" s="53"/>
      <c r="I1098" s="52"/>
      <c r="J1098" s="52">
        <v>135</v>
      </c>
      <c r="K1098" s="15"/>
      <c r="L1098" s="5"/>
      <c r="M1098" s="52"/>
      <c r="N1098" s="5"/>
      <c r="O1098" s="52"/>
      <c r="P1098" s="53"/>
      <c r="Q1098" s="52"/>
      <c r="R1098" s="52"/>
      <c r="S1098" s="52"/>
      <c r="T1098" s="16">
        <f t="shared" si="34"/>
        <v>135</v>
      </c>
    </row>
    <row r="1099" spans="1:20" ht="15" hidden="1" outlineLevel="2">
      <c r="A1099" s="5" t="s">
        <v>140</v>
      </c>
      <c r="B1099" s="19" t="s">
        <v>141</v>
      </c>
      <c r="C1099" s="6">
        <v>407002</v>
      </c>
      <c r="D1099" s="5" t="s">
        <v>301</v>
      </c>
      <c r="E1099" s="5" t="s">
        <v>36</v>
      </c>
      <c r="F1099" s="5" t="s">
        <v>36</v>
      </c>
      <c r="G1099" s="52"/>
      <c r="H1099" s="53"/>
      <c r="I1099" s="52"/>
      <c r="J1099" s="52"/>
      <c r="K1099" s="15"/>
      <c r="L1099" s="5"/>
      <c r="M1099" s="52"/>
      <c r="N1099" s="15">
        <f>O1099/$O$2</f>
        <v>1</v>
      </c>
      <c r="O1099" s="52">
        <v>72</v>
      </c>
      <c r="P1099" s="53"/>
      <c r="Q1099" s="52"/>
      <c r="R1099" s="52"/>
      <c r="S1099" s="52"/>
      <c r="T1099" s="16">
        <f t="shared" si="34"/>
        <v>72</v>
      </c>
    </row>
    <row r="1100" spans="1:20" ht="15" hidden="1" outlineLevel="2">
      <c r="A1100" s="12" t="s">
        <v>140</v>
      </c>
      <c r="B1100" s="19" t="s">
        <v>141</v>
      </c>
      <c r="C1100" s="12">
        <v>407002</v>
      </c>
      <c r="D1100" s="12" t="s">
        <v>301</v>
      </c>
      <c r="E1100" s="12" t="s">
        <v>111</v>
      </c>
      <c r="F1100" s="12" t="s">
        <v>111</v>
      </c>
      <c r="G1100" s="54"/>
      <c r="H1100" s="55"/>
      <c r="I1100" s="54"/>
      <c r="J1100" s="54"/>
      <c r="K1100" s="14">
        <v>2</v>
      </c>
      <c r="L1100" s="13">
        <v>0.2</v>
      </c>
      <c r="M1100" s="54">
        <f>K1100*L1100*$M$2</f>
        <v>1254</v>
      </c>
      <c r="N1100" s="56"/>
      <c r="O1100" s="54"/>
      <c r="P1100" s="55"/>
      <c r="Q1100" s="54"/>
      <c r="R1100" s="54"/>
      <c r="S1100" s="54"/>
      <c r="T1100" s="16">
        <f t="shared" si="34"/>
        <v>1254</v>
      </c>
    </row>
    <row r="1101" spans="1:20" ht="15" hidden="1" outlineLevel="2">
      <c r="A1101" s="12" t="s">
        <v>140</v>
      </c>
      <c r="B1101" s="19" t="s">
        <v>141</v>
      </c>
      <c r="C1101" s="12">
        <v>407002</v>
      </c>
      <c r="D1101" s="12" t="s">
        <v>0</v>
      </c>
      <c r="E1101" s="12" t="s">
        <v>111</v>
      </c>
      <c r="F1101" s="12" t="s">
        <v>111</v>
      </c>
      <c r="G1101" s="54"/>
      <c r="H1101" s="55"/>
      <c r="I1101" s="54"/>
      <c r="J1101" s="54"/>
      <c r="K1101" s="14">
        <v>1</v>
      </c>
      <c r="L1101" s="13">
        <v>0.09</v>
      </c>
      <c r="M1101" s="54">
        <f>K1101*L1101*$M$2</f>
        <v>282.15</v>
      </c>
      <c r="N1101" s="56"/>
      <c r="O1101" s="54"/>
      <c r="P1101" s="55"/>
      <c r="Q1101" s="54"/>
      <c r="R1101" s="54"/>
      <c r="S1101" s="54"/>
      <c r="T1101" s="16">
        <f t="shared" si="34"/>
        <v>282.15</v>
      </c>
    </row>
    <row r="1102" spans="1:20" ht="15" hidden="1" outlineLevel="2">
      <c r="A1102" s="5" t="s">
        <v>140</v>
      </c>
      <c r="B1102" s="19" t="s">
        <v>141</v>
      </c>
      <c r="C1102" s="6">
        <v>407006</v>
      </c>
      <c r="D1102" s="5" t="s">
        <v>271</v>
      </c>
      <c r="E1102" s="5" t="s">
        <v>36</v>
      </c>
      <c r="F1102" s="7" t="s">
        <v>36</v>
      </c>
      <c r="G1102" s="8"/>
      <c r="H1102" s="9"/>
      <c r="I1102" s="8"/>
      <c r="J1102" s="8"/>
      <c r="K1102" s="15"/>
      <c r="L1102" s="5"/>
      <c r="M1102" s="8"/>
      <c r="N1102" s="5">
        <f>O1102/$O$2</f>
        <v>1</v>
      </c>
      <c r="O1102" s="8">
        <v>72</v>
      </c>
      <c r="P1102" s="9"/>
      <c r="Q1102" s="8"/>
      <c r="R1102" s="8"/>
      <c r="S1102" s="8"/>
      <c r="T1102" s="16">
        <f t="shared" si="34"/>
        <v>72</v>
      </c>
    </row>
    <row r="1103" spans="1:20" ht="15" hidden="1" outlineLevel="2">
      <c r="A1103" s="5" t="s">
        <v>140</v>
      </c>
      <c r="B1103" s="19" t="s">
        <v>141</v>
      </c>
      <c r="C1103" s="6">
        <v>407050</v>
      </c>
      <c r="D1103" s="5" t="s">
        <v>300</v>
      </c>
      <c r="E1103" s="5" t="s">
        <v>107</v>
      </c>
      <c r="F1103" s="7">
        <v>15</v>
      </c>
      <c r="G1103" s="8">
        <v>23.501202</v>
      </c>
      <c r="H1103" s="9">
        <v>68</v>
      </c>
      <c r="I1103" s="8">
        <f>H1103*$H$1</f>
        <v>6.800000000000001</v>
      </c>
      <c r="J1103" s="8"/>
      <c r="K1103" s="15"/>
      <c r="L1103" s="5"/>
      <c r="M1103" s="8"/>
      <c r="N1103" s="5"/>
      <c r="O1103" s="8"/>
      <c r="P1103" s="9"/>
      <c r="Q1103" s="8"/>
      <c r="R1103" s="8"/>
      <c r="S1103" s="8"/>
      <c r="T1103" s="16">
        <f t="shared" si="34"/>
        <v>30.301202</v>
      </c>
    </row>
    <row r="1104" spans="1:20" ht="15" hidden="1" outlineLevel="2">
      <c r="A1104" s="5" t="s">
        <v>140</v>
      </c>
      <c r="B1104" s="19" t="s">
        <v>141</v>
      </c>
      <c r="C1104" s="6">
        <v>407050</v>
      </c>
      <c r="D1104" s="5" t="s">
        <v>300</v>
      </c>
      <c r="E1104" s="5" t="s">
        <v>107</v>
      </c>
      <c r="F1104" s="7" t="s">
        <v>137</v>
      </c>
      <c r="G1104" s="8">
        <v>27.430579</v>
      </c>
      <c r="H1104" s="9">
        <v>11</v>
      </c>
      <c r="I1104" s="8">
        <f>H1104*$H$3</f>
        <v>0.6599999999999999</v>
      </c>
      <c r="J1104" s="8"/>
      <c r="K1104" s="15"/>
      <c r="L1104" s="5"/>
      <c r="M1104" s="8"/>
      <c r="N1104" s="5"/>
      <c r="O1104" s="8"/>
      <c r="P1104" s="9"/>
      <c r="Q1104" s="8"/>
      <c r="R1104" s="8"/>
      <c r="S1104" s="8"/>
      <c r="T1104" s="16">
        <f t="shared" si="34"/>
        <v>28.090579</v>
      </c>
    </row>
    <row r="1105" spans="1:20" ht="15" hidden="1" outlineLevel="2">
      <c r="A1105" s="5" t="s">
        <v>140</v>
      </c>
      <c r="B1105" s="19" t="s">
        <v>141</v>
      </c>
      <c r="C1105" s="6">
        <v>407050</v>
      </c>
      <c r="D1105" s="5" t="s">
        <v>300</v>
      </c>
      <c r="E1105" s="5" t="s">
        <v>107</v>
      </c>
      <c r="F1105" s="7" t="s">
        <v>138</v>
      </c>
      <c r="G1105" s="8">
        <v>29.671542000000002</v>
      </c>
      <c r="H1105" s="9">
        <v>18</v>
      </c>
      <c r="I1105" s="8">
        <f>H1105*$H$3</f>
        <v>1.08</v>
      </c>
      <c r="J1105" s="8"/>
      <c r="K1105" s="15"/>
      <c r="L1105" s="5"/>
      <c r="M1105" s="8"/>
      <c r="N1105" s="5"/>
      <c r="O1105" s="8"/>
      <c r="P1105" s="9"/>
      <c r="Q1105" s="8"/>
      <c r="R1105" s="8"/>
      <c r="S1105" s="8"/>
      <c r="T1105" s="16">
        <f t="shared" si="34"/>
        <v>30.751542</v>
      </c>
    </row>
    <row r="1106" spans="1:20" ht="15" hidden="1" outlineLevel="2">
      <c r="A1106" s="5" t="s">
        <v>140</v>
      </c>
      <c r="B1106" s="19" t="s">
        <v>141</v>
      </c>
      <c r="C1106" s="6">
        <v>407050</v>
      </c>
      <c r="D1106" s="5" t="s">
        <v>300</v>
      </c>
      <c r="E1106" s="5" t="s">
        <v>107</v>
      </c>
      <c r="F1106" s="7" t="s">
        <v>139</v>
      </c>
      <c r="G1106" s="8">
        <v>7.5922</v>
      </c>
      <c r="H1106" s="9">
        <v>15</v>
      </c>
      <c r="I1106" s="8">
        <f>H1106*$H$3</f>
        <v>0.8999999999999999</v>
      </c>
      <c r="J1106" s="8"/>
      <c r="K1106" s="15"/>
      <c r="L1106" s="5"/>
      <c r="M1106" s="8"/>
      <c r="N1106" s="5"/>
      <c r="O1106" s="8"/>
      <c r="P1106" s="9"/>
      <c r="Q1106" s="8"/>
      <c r="R1106" s="8"/>
      <c r="S1106" s="8"/>
      <c r="T1106" s="16">
        <f t="shared" si="34"/>
        <v>8.4922</v>
      </c>
    </row>
    <row r="1107" spans="1:20" ht="15" hidden="1" outlineLevel="2">
      <c r="A1107" s="5" t="s">
        <v>140</v>
      </c>
      <c r="B1107" s="19" t="s">
        <v>141</v>
      </c>
      <c r="C1107" s="6">
        <v>407050</v>
      </c>
      <c r="D1107" s="5" t="s">
        <v>300</v>
      </c>
      <c r="E1107" s="5" t="s">
        <v>107</v>
      </c>
      <c r="F1107" s="7" t="s">
        <v>116</v>
      </c>
      <c r="G1107" s="8">
        <v>5.8216326</v>
      </c>
      <c r="H1107" s="9">
        <v>6</v>
      </c>
      <c r="I1107" s="8">
        <f>H1107*$H$2</f>
        <v>2.88</v>
      </c>
      <c r="J1107" s="8"/>
      <c r="K1107" s="15"/>
      <c r="L1107" s="5"/>
      <c r="M1107" s="8"/>
      <c r="N1107" s="5"/>
      <c r="O1107" s="8"/>
      <c r="P1107" s="9"/>
      <c r="Q1107" s="8"/>
      <c r="R1107" s="8"/>
      <c r="S1107" s="8"/>
      <c r="T1107" s="16">
        <f t="shared" si="34"/>
        <v>8.7016326</v>
      </c>
    </row>
    <row r="1108" spans="1:20" ht="15" hidden="1" outlineLevel="2">
      <c r="A1108" s="5" t="s">
        <v>140</v>
      </c>
      <c r="B1108" s="19" t="s">
        <v>141</v>
      </c>
      <c r="C1108" s="6">
        <v>407050</v>
      </c>
      <c r="D1108" s="5" t="s">
        <v>300</v>
      </c>
      <c r="E1108" s="5" t="s">
        <v>107</v>
      </c>
      <c r="F1108" s="5" t="s">
        <v>110</v>
      </c>
      <c r="G1108" s="52"/>
      <c r="H1108" s="53"/>
      <c r="I1108" s="52"/>
      <c r="J1108" s="52">
        <v>180</v>
      </c>
      <c r="K1108" s="15"/>
      <c r="L1108" s="5"/>
      <c r="M1108" s="52"/>
      <c r="N1108" s="5"/>
      <c r="O1108" s="52"/>
      <c r="P1108" s="53"/>
      <c r="Q1108" s="52"/>
      <c r="R1108" s="52"/>
      <c r="S1108" s="52"/>
      <c r="T1108" s="16">
        <f t="shared" si="34"/>
        <v>180</v>
      </c>
    </row>
    <row r="1109" spans="1:20" ht="15" hidden="1" outlineLevel="2">
      <c r="A1109" s="12" t="s">
        <v>140</v>
      </c>
      <c r="B1109" s="19" t="s">
        <v>141</v>
      </c>
      <c r="C1109" s="12">
        <v>407050</v>
      </c>
      <c r="D1109" s="12" t="s">
        <v>300</v>
      </c>
      <c r="E1109" s="12" t="s">
        <v>111</v>
      </c>
      <c r="F1109" s="12" t="s">
        <v>111</v>
      </c>
      <c r="G1109" s="54"/>
      <c r="H1109" s="55"/>
      <c r="I1109" s="54"/>
      <c r="J1109" s="54"/>
      <c r="K1109" s="14">
        <v>2</v>
      </c>
      <c r="L1109" s="13">
        <v>0.2</v>
      </c>
      <c r="M1109" s="54">
        <f>K1109*L1109*$M$2</f>
        <v>1254</v>
      </c>
      <c r="N1109" s="56"/>
      <c r="O1109" s="54"/>
      <c r="P1109" s="55"/>
      <c r="Q1109" s="54"/>
      <c r="R1109" s="54"/>
      <c r="S1109" s="54"/>
      <c r="T1109" s="16">
        <f t="shared" si="34"/>
        <v>1254</v>
      </c>
    </row>
    <row r="1110" spans="1:20" ht="15" hidden="1" outlineLevel="2">
      <c r="A1110" s="5" t="s">
        <v>140</v>
      </c>
      <c r="B1110" s="19" t="s">
        <v>141</v>
      </c>
      <c r="C1110" s="6">
        <v>407100</v>
      </c>
      <c r="D1110" s="5" t="s">
        <v>776</v>
      </c>
      <c r="E1110" s="5" t="s">
        <v>36</v>
      </c>
      <c r="F1110" s="5" t="s">
        <v>36</v>
      </c>
      <c r="G1110" s="52"/>
      <c r="H1110" s="53"/>
      <c r="I1110" s="52"/>
      <c r="J1110" s="52"/>
      <c r="K1110" s="15"/>
      <c r="L1110" s="5"/>
      <c r="M1110" s="52"/>
      <c r="N1110" s="15">
        <f>O1110/$O$2</f>
        <v>0.75</v>
      </c>
      <c r="O1110" s="52">
        <v>54</v>
      </c>
      <c r="P1110" s="53"/>
      <c r="Q1110" s="52"/>
      <c r="R1110" s="52"/>
      <c r="S1110" s="52"/>
      <c r="T1110" s="16">
        <f t="shared" si="34"/>
        <v>54</v>
      </c>
    </row>
    <row r="1111" spans="1:20" ht="15" hidden="1" outlineLevel="2">
      <c r="A1111" s="5" t="s">
        <v>140</v>
      </c>
      <c r="B1111" s="19" t="s">
        <v>141</v>
      </c>
      <c r="C1111" s="6">
        <v>407100</v>
      </c>
      <c r="D1111" s="5" t="s">
        <v>422</v>
      </c>
      <c r="E1111" s="5" t="s">
        <v>107</v>
      </c>
      <c r="F1111" s="7">
        <v>15</v>
      </c>
      <c r="G1111" s="8">
        <v>98.33858200000014</v>
      </c>
      <c r="H1111" s="9">
        <v>259</v>
      </c>
      <c r="I1111" s="8">
        <f>H1111*$H$1</f>
        <v>25.900000000000002</v>
      </c>
      <c r="J1111" s="8"/>
      <c r="K1111" s="15"/>
      <c r="L1111" s="5"/>
      <c r="M1111" s="8"/>
      <c r="N1111" s="5"/>
      <c r="O1111" s="8"/>
      <c r="P1111" s="9"/>
      <c r="Q1111" s="8"/>
      <c r="R1111" s="8"/>
      <c r="S1111" s="8"/>
      <c r="T1111" s="16">
        <f t="shared" si="34"/>
        <v>124.23858200000015</v>
      </c>
    </row>
    <row r="1112" spans="1:20" ht="15" hidden="1" outlineLevel="2">
      <c r="A1112" s="5" t="s">
        <v>140</v>
      </c>
      <c r="B1112" s="19" t="s">
        <v>141</v>
      </c>
      <c r="C1112" s="6">
        <v>407100</v>
      </c>
      <c r="D1112" s="5" t="s">
        <v>422</v>
      </c>
      <c r="E1112" s="5" t="s">
        <v>107</v>
      </c>
      <c r="F1112" s="7" t="s">
        <v>137</v>
      </c>
      <c r="G1112" s="8">
        <v>20.784176500000004</v>
      </c>
      <c r="H1112" s="9">
        <v>5</v>
      </c>
      <c r="I1112" s="8">
        <f>H1112*$H$3</f>
        <v>0.3</v>
      </c>
      <c r="J1112" s="8"/>
      <c r="K1112" s="15"/>
      <c r="L1112" s="5"/>
      <c r="M1112" s="8"/>
      <c r="N1112" s="5"/>
      <c r="O1112" s="8"/>
      <c r="P1112" s="9"/>
      <c r="Q1112" s="8"/>
      <c r="R1112" s="8"/>
      <c r="S1112" s="8"/>
      <c r="T1112" s="16">
        <f t="shared" si="34"/>
        <v>21.084176500000005</v>
      </c>
    </row>
    <row r="1113" spans="1:20" ht="15" hidden="1" outlineLevel="2">
      <c r="A1113" s="5" t="s">
        <v>140</v>
      </c>
      <c r="B1113" s="19" t="s">
        <v>141</v>
      </c>
      <c r="C1113" s="6">
        <v>407100</v>
      </c>
      <c r="D1113" s="5" t="s">
        <v>422</v>
      </c>
      <c r="E1113" s="5" t="s">
        <v>107</v>
      </c>
      <c r="F1113" s="7" t="s">
        <v>138</v>
      </c>
      <c r="G1113" s="8">
        <v>20.893458000000003</v>
      </c>
      <c r="H1113" s="9">
        <v>11</v>
      </c>
      <c r="I1113" s="8">
        <f>H1113*$H$3</f>
        <v>0.6599999999999999</v>
      </c>
      <c r="J1113" s="8"/>
      <c r="K1113" s="15"/>
      <c r="L1113" s="5"/>
      <c r="M1113" s="8"/>
      <c r="N1113" s="5"/>
      <c r="O1113" s="8"/>
      <c r="P1113" s="9"/>
      <c r="Q1113" s="8"/>
      <c r="R1113" s="8"/>
      <c r="S1113" s="8"/>
      <c r="T1113" s="16">
        <f t="shared" si="34"/>
        <v>21.553458000000003</v>
      </c>
    </row>
    <row r="1114" spans="1:20" ht="15" hidden="1" outlineLevel="2">
      <c r="A1114" s="5" t="s">
        <v>140</v>
      </c>
      <c r="B1114" s="19" t="s">
        <v>141</v>
      </c>
      <c r="C1114" s="6">
        <v>407100</v>
      </c>
      <c r="D1114" s="5" t="s">
        <v>422</v>
      </c>
      <c r="E1114" s="5" t="s">
        <v>107</v>
      </c>
      <c r="F1114" s="7" t="s">
        <v>139</v>
      </c>
      <c r="G1114" s="8">
        <v>7.876399999999999</v>
      </c>
      <c r="H1114" s="9">
        <v>8</v>
      </c>
      <c r="I1114" s="8">
        <f>H1114*$H$3</f>
        <v>0.48</v>
      </c>
      <c r="J1114" s="8"/>
      <c r="K1114" s="15"/>
      <c r="L1114" s="5"/>
      <c r="M1114" s="8"/>
      <c r="N1114" s="5"/>
      <c r="O1114" s="8"/>
      <c r="P1114" s="9"/>
      <c r="Q1114" s="8"/>
      <c r="R1114" s="8"/>
      <c r="S1114" s="8"/>
      <c r="T1114" s="16">
        <f aca="true" t="shared" si="35" ref="T1114:T1177">G1114+I1114+J1114+M1114+O1114+Q1114+R1114+S1114</f>
        <v>8.356399999999999</v>
      </c>
    </row>
    <row r="1115" spans="1:20" ht="15" hidden="1" outlineLevel="2">
      <c r="A1115" s="5" t="s">
        <v>140</v>
      </c>
      <c r="B1115" s="19" t="s">
        <v>141</v>
      </c>
      <c r="C1115" s="6">
        <v>407100</v>
      </c>
      <c r="D1115" s="5" t="s">
        <v>422</v>
      </c>
      <c r="E1115" s="5" t="s">
        <v>107</v>
      </c>
      <c r="F1115" s="7" t="s">
        <v>116</v>
      </c>
      <c r="G1115" s="8">
        <v>7.2829414</v>
      </c>
      <c r="H1115" s="9">
        <v>9</v>
      </c>
      <c r="I1115" s="8">
        <f>H1115*$H$2</f>
        <v>4.32</v>
      </c>
      <c r="J1115" s="8"/>
      <c r="K1115" s="15"/>
      <c r="L1115" s="5"/>
      <c r="M1115" s="8"/>
      <c r="N1115" s="5"/>
      <c r="O1115" s="8"/>
      <c r="P1115" s="9"/>
      <c r="Q1115" s="8"/>
      <c r="R1115" s="8"/>
      <c r="S1115" s="8"/>
      <c r="T1115" s="16">
        <f t="shared" si="35"/>
        <v>11.6029414</v>
      </c>
    </row>
    <row r="1116" spans="1:20" ht="15" hidden="1" outlineLevel="2">
      <c r="A1116" s="5" t="s">
        <v>140</v>
      </c>
      <c r="B1116" s="19" t="s">
        <v>141</v>
      </c>
      <c r="C1116" s="6">
        <v>407100</v>
      </c>
      <c r="D1116" s="5" t="s">
        <v>422</v>
      </c>
      <c r="E1116" s="5" t="s">
        <v>107</v>
      </c>
      <c r="F1116" s="5" t="s">
        <v>110</v>
      </c>
      <c r="G1116" s="52"/>
      <c r="H1116" s="53"/>
      <c r="I1116" s="52"/>
      <c r="J1116" s="52">
        <v>180</v>
      </c>
      <c r="K1116" s="15"/>
      <c r="L1116" s="5"/>
      <c r="M1116" s="52"/>
      <c r="N1116" s="5"/>
      <c r="O1116" s="52"/>
      <c r="P1116" s="53"/>
      <c r="Q1116" s="52"/>
      <c r="R1116" s="52"/>
      <c r="S1116" s="52"/>
      <c r="T1116" s="16">
        <f t="shared" si="35"/>
        <v>180</v>
      </c>
    </row>
    <row r="1117" spans="1:20" s="57" customFormat="1" ht="15" hidden="1" outlineLevel="2">
      <c r="A1117" s="5" t="s">
        <v>140</v>
      </c>
      <c r="B1117" s="19" t="s">
        <v>141</v>
      </c>
      <c r="C1117" s="6">
        <v>407100</v>
      </c>
      <c r="D1117" s="5" t="s">
        <v>422</v>
      </c>
      <c r="E1117" s="5" t="s">
        <v>36</v>
      </c>
      <c r="F1117" s="5" t="s">
        <v>36</v>
      </c>
      <c r="G1117" s="52"/>
      <c r="H1117" s="53"/>
      <c r="I1117" s="52"/>
      <c r="J1117" s="52"/>
      <c r="K1117" s="15"/>
      <c r="L1117" s="5"/>
      <c r="M1117" s="52"/>
      <c r="N1117" s="15">
        <f>O1117/$O$2</f>
        <v>0.5</v>
      </c>
      <c r="O1117" s="52">
        <v>36</v>
      </c>
      <c r="P1117" s="53"/>
      <c r="Q1117" s="52"/>
      <c r="R1117" s="52"/>
      <c r="S1117" s="52"/>
      <c r="T1117" s="16">
        <f t="shared" si="35"/>
        <v>36</v>
      </c>
    </row>
    <row r="1118" spans="1:20" s="57" customFormat="1" ht="15" hidden="1" outlineLevel="2">
      <c r="A1118" s="12" t="s">
        <v>140</v>
      </c>
      <c r="B1118" s="20" t="s">
        <v>141</v>
      </c>
      <c r="C1118" s="12">
        <v>407100</v>
      </c>
      <c r="D1118" s="12" t="s">
        <v>422</v>
      </c>
      <c r="E1118" s="12" t="s">
        <v>111</v>
      </c>
      <c r="F1118" s="12" t="s">
        <v>111</v>
      </c>
      <c r="G1118" s="54"/>
      <c r="H1118" s="55"/>
      <c r="I1118" s="54"/>
      <c r="J1118" s="54"/>
      <c r="K1118" s="14">
        <v>1</v>
      </c>
      <c r="L1118" s="13">
        <v>0.5</v>
      </c>
      <c r="M1118" s="54">
        <f>K1118*L1118*$M$2</f>
        <v>1567.5</v>
      </c>
      <c r="N1118" s="56"/>
      <c r="O1118" s="54"/>
      <c r="P1118" s="55"/>
      <c r="Q1118" s="54"/>
      <c r="R1118" s="54"/>
      <c r="S1118" s="54"/>
      <c r="T1118" s="16">
        <f t="shared" si="35"/>
        <v>1567.5</v>
      </c>
    </row>
    <row r="1119" spans="1:20" s="57" customFormat="1" ht="15" hidden="1" outlineLevel="2">
      <c r="A1119" s="5" t="s">
        <v>140</v>
      </c>
      <c r="B1119" s="19" t="s">
        <v>167</v>
      </c>
      <c r="C1119" s="6">
        <v>407400</v>
      </c>
      <c r="D1119" s="5" t="s">
        <v>297</v>
      </c>
      <c r="E1119" s="5" t="s">
        <v>107</v>
      </c>
      <c r="F1119" s="7">
        <v>15</v>
      </c>
      <c r="G1119" s="8">
        <v>368.31417299999913</v>
      </c>
      <c r="H1119" s="9">
        <v>1061</v>
      </c>
      <c r="I1119" s="8">
        <f>H1119*$H$1</f>
        <v>106.10000000000001</v>
      </c>
      <c r="J1119" s="8"/>
      <c r="K1119" s="15"/>
      <c r="L1119" s="5"/>
      <c r="M1119" s="8"/>
      <c r="N1119" s="5"/>
      <c r="O1119" s="8"/>
      <c r="P1119" s="9"/>
      <c r="Q1119" s="8"/>
      <c r="R1119" s="8"/>
      <c r="S1119" s="8"/>
      <c r="T1119" s="16">
        <f t="shared" si="35"/>
        <v>474.41417299999915</v>
      </c>
    </row>
    <row r="1120" spans="1:20" s="57" customFormat="1" ht="15" hidden="1" outlineLevel="2">
      <c r="A1120" s="5" t="s">
        <v>140</v>
      </c>
      <c r="B1120" s="19" t="s">
        <v>167</v>
      </c>
      <c r="C1120" s="6">
        <v>407400</v>
      </c>
      <c r="D1120" s="5" t="s">
        <v>297</v>
      </c>
      <c r="E1120" s="5" t="s">
        <v>107</v>
      </c>
      <c r="F1120" s="7" t="s">
        <v>137</v>
      </c>
      <c r="G1120" s="8">
        <v>20.207124500000003</v>
      </c>
      <c r="H1120" s="9">
        <v>6</v>
      </c>
      <c r="I1120" s="8">
        <f>H1120*$H$3</f>
        <v>0.36</v>
      </c>
      <c r="J1120" s="8"/>
      <c r="K1120" s="15"/>
      <c r="L1120" s="5"/>
      <c r="M1120" s="8"/>
      <c r="N1120" s="5"/>
      <c r="O1120" s="8"/>
      <c r="P1120" s="9"/>
      <c r="Q1120" s="8"/>
      <c r="R1120" s="8"/>
      <c r="S1120" s="8"/>
      <c r="T1120" s="16">
        <f t="shared" si="35"/>
        <v>20.567124500000002</v>
      </c>
    </row>
    <row r="1121" spans="1:20" s="57" customFormat="1" ht="15" hidden="1" outlineLevel="2">
      <c r="A1121" s="5" t="s">
        <v>140</v>
      </c>
      <c r="B1121" s="19" t="s">
        <v>167</v>
      </c>
      <c r="C1121" s="6">
        <v>407400</v>
      </c>
      <c r="D1121" s="5" t="s">
        <v>297</v>
      </c>
      <c r="E1121" s="5" t="s">
        <v>107</v>
      </c>
      <c r="F1121" s="7" t="s">
        <v>138</v>
      </c>
      <c r="G1121" s="8">
        <v>120.0160275</v>
      </c>
      <c r="H1121" s="9">
        <v>76</v>
      </c>
      <c r="I1121" s="8">
        <f>H1121*$H$3</f>
        <v>4.56</v>
      </c>
      <c r="J1121" s="8"/>
      <c r="K1121" s="15"/>
      <c r="L1121" s="5"/>
      <c r="M1121" s="8"/>
      <c r="N1121" s="5"/>
      <c r="O1121" s="8"/>
      <c r="P1121" s="9"/>
      <c r="Q1121" s="8"/>
      <c r="R1121" s="8"/>
      <c r="S1121" s="8"/>
      <c r="T1121" s="16">
        <f t="shared" si="35"/>
        <v>124.57602750000001</v>
      </c>
    </row>
    <row r="1122" spans="1:20" s="57" customFormat="1" ht="15" hidden="1" outlineLevel="2">
      <c r="A1122" s="5" t="s">
        <v>140</v>
      </c>
      <c r="B1122" s="19" t="s">
        <v>167</v>
      </c>
      <c r="C1122" s="6">
        <v>407400</v>
      </c>
      <c r="D1122" s="5" t="s">
        <v>297</v>
      </c>
      <c r="E1122" s="5" t="s">
        <v>107</v>
      </c>
      <c r="F1122" s="7" t="s">
        <v>139</v>
      </c>
      <c r="G1122" s="8">
        <v>48.029799999999994</v>
      </c>
      <c r="H1122" s="9">
        <v>57</v>
      </c>
      <c r="I1122" s="8">
        <f>H1122*$H$3</f>
        <v>3.42</v>
      </c>
      <c r="J1122" s="8"/>
      <c r="K1122" s="15"/>
      <c r="L1122" s="5"/>
      <c r="M1122" s="8"/>
      <c r="N1122" s="5"/>
      <c r="O1122" s="8"/>
      <c r="P1122" s="9"/>
      <c r="Q1122" s="8"/>
      <c r="R1122" s="8"/>
      <c r="S1122" s="8"/>
      <c r="T1122" s="16">
        <f t="shared" si="35"/>
        <v>51.449799999999996</v>
      </c>
    </row>
    <row r="1123" spans="1:20" s="57" customFormat="1" ht="15" hidden="1" outlineLevel="2">
      <c r="A1123" s="5" t="s">
        <v>140</v>
      </c>
      <c r="B1123" s="19" t="s">
        <v>167</v>
      </c>
      <c r="C1123" s="6">
        <v>407400</v>
      </c>
      <c r="D1123" s="5" t="s">
        <v>297</v>
      </c>
      <c r="E1123" s="5" t="s">
        <v>107</v>
      </c>
      <c r="F1123" s="7" t="s">
        <v>116</v>
      </c>
      <c r="G1123" s="8">
        <v>27.9937098</v>
      </c>
      <c r="H1123" s="9">
        <v>28</v>
      </c>
      <c r="I1123" s="8">
        <f>H1123*$H$2</f>
        <v>13.44</v>
      </c>
      <c r="J1123" s="8"/>
      <c r="K1123" s="15"/>
      <c r="L1123" s="5"/>
      <c r="M1123" s="8"/>
      <c r="N1123" s="5"/>
      <c r="O1123" s="8"/>
      <c r="P1123" s="9"/>
      <c r="Q1123" s="8"/>
      <c r="R1123" s="8"/>
      <c r="S1123" s="8"/>
      <c r="T1123" s="16">
        <f t="shared" si="35"/>
        <v>41.4337098</v>
      </c>
    </row>
    <row r="1124" spans="1:20" s="57" customFormat="1" ht="15" hidden="1" outlineLevel="2">
      <c r="A1124" s="5" t="s">
        <v>140</v>
      </c>
      <c r="B1124" s="19" t="s">
        <v>167</v>
      </c>
      <c r="C1124" s="6">
        <v>407400</v>
      </c>
      <c r="D1124" s="5" t="s">
        <v>297</v>
      </c>
      <c r="E1124" s="5" t="s">
        <v>107</v>
      </c>
      <c r="F1124" s="5" t="s">
        <v>110</v>
      </c>
      <c r="G1124" s="52"/>
      <c r="H1124" s="53"/>
      <c r="I1124" s="52"/>
      <c r="J1124" s="52">
        <v>165</v>
      </c>
      <c r="K1124" s="15"/>
      <c r="L1124" s="5"/>
      <c r="M1124" s="52"/>
      <c r="N1124" s="5"/>
      <c r="O1124" s="52"/>
      <c r="P1124" s="53"/>
      <c r="Q1124" s="52"/>
      <c r="R1124" s="52"/>
      <c r="S1124" s="52"/>
      <c r="T1124" s="16">
        <f t="shared" si="35"/>
        <v>165</v>
      </c>
    </row>
    <row r="1125" spans="1:20" s="57" customFormat="1" ht="15" hidden="1" outlineLevel="2">
      <c r="A1125" s="5" t="s">
        <v>140</v>
      </c>
      <c r="B1125" s="19" t="s">
        <v>167</v>
      </c>
      <c r="C1125" s="6">
        <v>407400</v>
      </c>
      <c r="D1125" s="5" t="s">
        <v>297</v>
      </c>
      <c r="E1125" s="5" t="s">
        <v>36</v>
      </c>
      <c r="F1125" s="5" t="s">
        <v>36</v>
      </c>
      <c r="G1125" s="52"/>
      <c r="H1125" s="53"/>
      <c r="I1125" s="52"/>
      <c r="J1125" s="52"/>
      <c r="K1125" s="15"/>
      <c r="L1125" s="5"/>
      <c r="M1125" s="52"/>
      <c r="N1125" s="15">
        <f>O1125/$O$2</f>
        <v>7.75</v>
      </c>
      <c r="O1125" s="52">
        <v>558</v>
      </c>
      <c r="P1125" s="53"/>
      <c r="Q1125" s="52"/>
      <c r="R1125" s="52"/>
      <c r="S1125" s="52"/>
      <c r="T1125" s="16">
        <f t="shared" si="35"/>
        <v>558</v>
      </c>
    </row>
    <row r="1126" spans="1:20" s="57" customFormat="1" ht="15" hidden="1" outlineLevel="2">
      <c r="A1126" s="5" t="s">
        <v>140</v>
      </c>
      <c r="B1126" s="19" t="s">
        <v>167</v>
      </c>
      <c r="C1126" s="6">
        <v>407400</v>
      </c>
      <c r="D1126" s="5" t="s">
        <v>297</v>
      </c>
      <c r="E1126" s="5" t="s">
        <v>107</v>
      </c>
      <c r="F1126" s="7" t="s">
        <v>154</v>
      </c>
      <c r="G1126" s="8">
        <v>575.0360000000001</v>
      </c>
      <c r="H1126" s="9">
        <v>1867</v>
      </c>
      <c r="I1126" s="8">
        <f>H1126*$H$3</f>
        <v>112.02</v>
      </c>
      <c r="J1126" s="8"/>
      <c r="K1126" s="15"/>
      <c r="L1126" s="5"/>
      <c r="M1126" s="8"/>
      <c r="N1126" s="5"/>
      <c r="O1126" s="8"/>
      <c r="P1126" s="9"/>
      <c r="Q1126" s="8"/>
      <c r="R1126" s="8"/>
      <c r="S1126" s="8"/>
      <c r="T1126" s="16">
        <f t="shared" si="35"/>
        <v>687.056</v>
      </c>
    </row>
    <row r="1127" spans="1:20" s="57" customFormat="1" ht="15" hidden="1" outlineLevel="2">
      <c r="A1127" s="12" t="s">
        <v>140</v>
      </c>
      <c r="B1127" s="20" t="s">
        <v>167</v>
      </c>
      <c r="C1127" s="12">
        <v>407400</v>
      </c>
      <c r="D1127" s="12" t="s">
        <v>297</v>
      </c>
      <c r="E1127" s="12" t="s">
        <v>111</v>
      </c>
      <c r="F1127" s="12" t="s">
        <v>111</v>
      </c>
      <c r="G1127" s="54"/>
      <c r="H1127" s="55"/>
      <c r="I1127" s="54"/>
      <c r="J1127" s="54"/>
      <c r="K1127" s="14">
        <v>4</v>
      </c>
      <c r="L1127" s="13">
        <v>0.34</v>
      </c>
      <c r="M1127" s="54">
        <f>K1127*L1127*$M$2</f>
        <v>4263.6</v>
      </c>
      <c r="N1127" s="56"/>
      <c r="O1127" s="54"/>
      <c r="P1127" s="55"/>
      <c r="Q1127" s="54"/>
      <c r="R1127" s="54"/>
      <c r="S1127" s="54"/>
      <c r="T1127" s="16">
        <f t="shared" si="35"/>
        <v>4263.6</v>
      </c>
    </row>
    <row r="1128" spans="1:20" s="57" customFormat="1" ht="15" hidden="1" outlineLevel="2">
      <c r="A1128" s="5" t="s">
        <v>140</v>
      </c>
      <c r="B1128" s="19" t="s">
        <v>167</v>
      </c>
      <c r="C1128" s="6">
        <v>407400</v>
      </c>
      <c r="D1128" s="5" t="s">
        <v>297</v>
      </c>
      <c r="E1128" s="5" t="s">
        <v>133</v>
      </c>
      <c r="F1128" s="5" t="s">
        <v>133</v>
      </c>
      <c r="G1128" s="52"/>
      <c r="H1128" s="53"/>
      <c r="I1128" s="52"/>
      <c r="J1128" s="52"/>
      <c r="K1128" s="15"/>
      <c r="L1128" s="5"/>
      <c r="M1128" s="52"/>
      <c r="N1128" s="5"/>
      <c r="O1128" s="52"/>
      <c r="P1128" s="53"/>
      <c r="Q1128" s="52"/>
      <c r="R1128" s="52"/>
      <c r="S1128" s="52">
        <v>25.9</v>
      </c>
      <c r="T1128" s="16">
        <f t="shared" si="35"/>
        <v>25.9</v>
      </c>
    </row>
    <row r="1129" spans="1:20" s="57" customFormat="1" ht="15" hidden="1" outlineLevel="2">
      <c r="A1129" s="5" t="s">
        <v>140</v>
      </c>
      <c r="B1129" s="19" t="s">
        <v>167</v>
      </c>
      <c r="C1129" s="6">
        <v>407500</v>
      </c>
      <c r="D1129" s="5" t="s">
        <v>405</v>
      </c>
      <c r="E1129" s="5" t="s">
        <v>107</v>
      </c>
      <c r="F1129" s="7">
        <v>15</v>
      </c>
      <c r="G1129" s="8">
        <v>939.1319139999991</v>
      </c>
      <c r="H1129" s="9">
        <v>2677</v>
      </c>
      <c r="I1129" s="8">
        <f>H1129*$H$1</f>
        <v>267.7</v>
      </c>
      <c r="J1129" s="8"/>
      <c r="K1129" s="15"/>
      <c r="L1129" s="5"/>
      <c r="M1129" s="8"/>
      <c r="N1129" s="5"/>
      <c r="O1129" s="8"/>
      <c r="P1129" s="9"/>
      <c r="Q1129" s="8"/>
      <c r="R1129" s="8"/>
      <c r="S1129" s="8"/>
      <c r="T1129" s="16">
        <f t="shared" si="35"/>
        <v>1206.8319139999992</v>
      </c>
    </row>
    <row r="1130" spans="1:20" s="57" customFormat="1" ht="15" hidden="1" outlineLevel="2">
      <c r="A1130" s="5" t="s">
        <v>140</v>
      </c>
      <c r="B1130" s="19" t="s">
        <v>167</v>
      </c>
      <c r="C1130" s="6">
        <v>407500</v>
      </c>
      <c r="D1130" s="5" t="s">
        <v>405</v>
      </c>
      <c r="E1130" s="5" t="s">
        <v>107</v>
      </c>
      <c r="F1130" s="7" t="s">
        <v>137</v>
      </c>
      <c r="G1130" s="8">
        <v>12.798189</v>
      </c>
      <c r="H1130" s="9">
        <v>5</v>
      </c>
      <c r="I1130" s="8">
        <f>H1130*$H$3</f>
        <v>0.3</v>
      </c>
      <c r="J1130" s="8"/>
      <c r="K1130" s="15"/>
      <c r="L1130" s="5"/>
      <c r="M1130" s="8"/>
      <c r="N1130" s="5"/>
      <c r="O1130" s="8"/>
      <c r="P1130" s="9"/>
      <c r="Q1130" s="8"/>
      <c r="R1130" s="8"/>
      <c r="S1130" s="8"/>
      <c r="T1130" s="16">
        <f t="shared" si="35"/>
        <v>13.098189000000001</v>
      </c>
    </row>
    <row r="1131" spans="1:20" s="57" customFormat="1" ht="15" hidden="1" outlineLevel="2">
      <c r="A1131" s="5" t="s">
        <v>140</v>
      </c>
      <c r="B1131" s="19" t="s">
        <v>167</v>
      </c>
      <c r="C1131" s="6">
        <v>407500</v>
      </c>
      <c r="D1131" s="5" t="s">
        <v>405</v>
      </c>
      <c r="E1131" s="5" t="s">
        <v>107</v>
      </c>
      <c r="F1131" s="7" t="s">
        <v>138</v>
      </c>
      <c r="G1131" s="8">
        <v>42.939798</v>
      </c>
      <c r="H1131" s="9">
        <v>34</v>
      </c>
      <c r="I1131" s="8">
        <f>H1131*$H$3</f>
        <v>2.04</v>
      </c>
      <c r="J1131" s="8"/>
      <c r="K1131" s="15"/>
      <c r="L1131" s="5"/>
      <c r="M1131" s="8"/>
      <c r="N1131" s="5"/>
      <c r="O1131" s="8"/>
      <c r="P1131" s="9"/>
      <c r="Q1131" s="8"/>
      <c r="R1131" s="8"/>
      <c r="S1131" s="8"/>
      <c r="T1131" s="16">
        <f t="shared" si="35"/>
        <v>44.979798</v>
      </c>
    </row>
    <row r="1132" spans="1:20" s="57" customFormat="1" ht="15" hidden="1" outlineLevel="2">
      <c r="A1132" s="5" t="s">
        <v>140</v>
      </c>
      <c r="B1132" s="19" t="s">
        <v>167</v>
      </c>
      <c r="C1132" s="6">
        <v>407500</v>
      </c>
      <c r="D1132" s="5" t="s">
        <v>405</v>
      </c>
      <c r="E1132" s="5" t="s">
        <v>107</v>
      </c>
      <c r="F1132" s="7" t="s">
        <v>139</v>
      </c>
      <c r="G1132" s="8">
        <v>306.0478749999999</v>
      </c>
      <c r="H1132" s="9">
        <v>389</v>
      </c>
      <c r="I1132" s="8">
        <f>H1132*$H$3</f>
        <v>23.34</v>
      </c>
      <c r="J1132" s="8"/>
      <c r="K1132" s="15"/>
      <c r="L1132" s="5"/>
      <c r="M1132" s="8"/>
      <c r="N1132" s="5"/>
      <c r="O1132" s="8"/>
      <c r="P1132" s="9"/>
      <c r="Q1132" s="8"/>
      <c r="R1132" s="8"/>
      <c r="S1132" s="8"/>
      <c r="T1132" s="16">
        <f t="shared" si="35"/>
        <v>329.3878749999999</v>
      </c>
    </row>
    <row r="1133" spans="1:20" s="57" customFormat="1" ht="15" hidden="1" outlineLevel="2">
      <c r="A1133" s="5" t="s">
        <v>140</v>
      </c>
      <c r="B1133" s="19" t="s">
        <v>167</v>
      </c>
      <c r="C1133" s="6">
        <v>407500</v>
      </c>
      <c r="D1133" s="5" t="s">
        <v>405</v>
      </c>
      <c r="E1133" s="5" t="s">
        <v>107</v>
      </c>
      <c r="F1133" s="7" t="s">
        <v>116</v>
      </c>
      <c r="G1133" s="8">
        <v>0.738864</v>
      </c>
      <c r="H1133" s="9">
        <v>1</v>
      </c>
      <c r="I1133" s="8">
        <f>H1133*$H$2</f>
        <v>0.48</v>
      </c>
      <c r="J1133" s="8"/>
      <c r="K1133" s="15"/>
      <c r="L1133" s="5"/>
      <c r="M1133" s="8"/>
      <c r="N1133" s="5"/>
      <c r="O1133" s="8"/>
      <c r="P1133" s="9"/>
      <c r="Q1133" s="8"/>
      <c r="R1133" s="8"/>
      <c r="S1133" s="8"/>
      <c r="T1133" s="16">
        <f t="shared" si="35"/>
        <v>1.218864</v>
      </c>
    </row>
    <row r="1134" spans="1:20" s="57" customFormat="1" ht="15" hidden="1" outlineLevel="2">
      <c r="A1134" s="5" t="s">
        <v>140</v>
      </c>
      <c r="B1134" s="19" t="s">
        <v>167</v>
      </c>
      <c r="C1134" s="6">
        <v>407500</v>
      </c>
      <c r="D1134" s="5" t="s">
        <v>405</v>
      </c>
      <c r="E1134" s="5" t="s">
        <v>107</v>
      </c>
      <c r="F1134" s="5" t="s">
        <v>110</v>
      </c>
      <c r="G1134" s="52"/>
      <c r="H1134" s="53"/>
      <c r="I1134" s="52"/>
      <c r="J1134" s="52">
        <v>180</v>
      </c>
      <c r="K1134" s="15"/>
      <c r="L1134" s="5"/>
      <c r="M1134" s="52"/>
      <c r="N1134" s="5"/>
      <c r="O1134" s="52"/>
      <c r="P1134" s="53"/>
      <c r="Q1134" s="52"/>
      <c r="R1134" s="52"/>
      <c r="S1134" s="52"/>
      <c r="T1134" s="16">
        <f t="shared" si="35"/>
        <v>180</v>
      </c>
    </row>
    <row r="1135" spans="1:20" s="57" customFormat="1" ht="15" hidden="1" outlineLevel="2">
      <c r="A1135" s="5" t="s">
        <v>140</v>
      </c>
      <c r="B1135" s="19" t="s">
        <v>167</v>
      </c>
      <c r="C1135" s="6">
        <v>407500</v>
      </c>
      <c r="D1135" s="5" t="s">
        <v>405</v>
      </c>
      <c r="E1135" s="5" t="s">
        <v>36</v>
      </c>
      <c r="F1135" s="5" t="s">
        <v>36</v>
      </c>
      <c r="G1135" s="52"/>
      <c r="H1135" s="53"/>
      <c r="I1135" s="52"/>
      <c r="J1135" s="52"/>
      <c r="K1135" s="15"/>
      <c r="L1135" s="5"/>
      <c r="M1135" s="52"/>
      <c r="N1135" s="15">
        <f>O1135/$O$2</f>
        <v>15.75</v>
      </c>
      <c r="O1135" s="52">
        <v>1134</v>
      </c>
      <c r="P1135" s="53"/>
      <c r="Q1135" s="52"/>
      <c r="R1135" s="52"/>
      <c r="S1135" s="52"/>
      <c r="T1135" s="16">
        <f t="shared" si="35"/>
        <v>1134</v>
      </c>
    </row>
    <row r="1136" spans="1:20" s="57" customFormat="1" ht="15" hidden="1" outlineLevel="2">
      <c r="A1136" s="12" t="s">
        <v>140</v>
      </c>
      <c r="B1136" s="20" t="s">
        <v>167</v>
      </c>
      <c r="C1136" s="12">
        <v>407500</v>
      </c>
      <c r="D1136" s="12" t="s">
        <v>405</v>
      </c>
      <c r="E1136" s="12" t="s">
        <v>111</v>
      </c>
      <c r="F1136" s="12" t="s">
        <v>111</v>
      </c>
      <c r="G1136" s="54"/>
      <c r="H1136" s="55"/>
      <c r="I1136" s="54"/>
      <c r="J1136" s="54"/>
      <c r="K1136" s="14">
        <v>4</v>
      </c>
      <c r="L1136" s="13">
        <v>1</v>
      </c>
      <c r="M1136" s="54">
        <f>K1136*L1136*$M$2</f>
        <v>12540</v>
      </c>
      <c r="N1136" s="56"/>
      <c r="O1136" s="54"/>
      <c r="P1136" s="55"/>
      <c r="Q1136" s="54"/>
      <c r="R1136" s="54"/>
      <c r="S1136" s="54"/>
      <c r="T1136" s="16">
        <f t="shared" si="35"/>
        <v>12540</v>
      </c>
    </row>
    <row r="1137" spans="1:20" s="57" customFormat="1" ht="15" hidden="1" outlineLevel="2">
      <c r="A1137" s="5" t="s">
        <v>140</v>
      </c>
      <c r="B1137" s="19" t="s">
        <v>163</v>
      </c>
      <c r="C1137" s="6">
        <v>407525</v>
      </c>
      <c r="D1137" s="5" t="s">
        <v>294</v>
      </c>
      <c r="E1137" s="5" t="s">
        <v>107</v>
      </c>
      <c r="F1137" s="7">
        <v>15</v>
      </c>
      <c r="G1137" s="8">
        <v>55.98906600000008</v>
      </c>
      <c r="H1137" s="9">
        <v>161</v>
      </c>
      <c r="I1137" s="8">
        <f>H1137*$H$1</f>
        <v>16.1</v>
      </c>
      <c r="J1137" s="8"/>
      <c r="K1137" s="15"/>
      <c r="L1137" s="5"/>
      <c r="M1137" s="8"/>
      <c r="N1137" s="5"/>
      <c r="O1137" s="8"/>
      <c r="P1137" s="9"/>
      <c r="Q1137" s="8"/>
      <c r="R1137" s="8"/>
      <c r="S1137" s="8"/>
      <c r="T1137" s="16">
        <f t="shared" si="35"/>
        <v>72.08906600000009</v>
      </c>
    </row>
    <row r="1138" spans="1:20" s="57" customFormat="1" ht="15" hidden="1" outlineLevel="2">
      <c r="A1138" s="5" t="s">
        <v>140</v>
      </c>
      <c r="B1138" s="19" t="s">
        <v>163</v>
      </c>
      <c r="C1138" s="6">
        <v>407525</v>
      </c>
      <c r="D1138" s="5" t="s">
        <v>294</v>
      </c>
      <c r="E1138" s="5" t="s">
        <v>107</v>
      </c>
      <c r="F1138" s="7" t="s">
        <v>138</v>
      </c>
      <c r="G1138" s="8">
        <v>1.233786</v>
      </c>
      <c r="H1138" s="9">
        <v>1</v>
      </c>
      <c r="I1138" s="8">
        <f>H1138*$H$3</f>
        <v>0.06</v>
      </c>
      <c r="J1138" s="8"/>
      <c r="K1138" s="15"/>
      <c r="L1138" s="5"/>
      <c r="M1138" s="8"/>
      <c r="N1138" s="5"/>
      <c r="O1138" s="8"/>
      <c r="P1138" s="9"/>
      <c r="Q1138" s="8"/>
      <c r="R1138" s="8"/>
      <c r="S1138" s="8"/>
      <c r="T1138" s="16">
        <f t="shared" si="35"/>
        <v>1.293786</v>
      </c>
    </row>
    <row r="1139" spans="1:20" s="57" customFormat="1" ht="15" hidden="1" outlineLevel="2">
      <c r="A1139" s="5" t="s">
        <v>140</v>
      </c>
      <c r="B1139" s="19" t="s">
        <v>163</v>
      </c>
      <c r="C1139" s="6">
        <v>407525</v>
      </c>
      <c r="D1139" s="5" t="s">
        <v>294</v>
      </c>
      <c r="E1139" s="5" t="s">
        <v>107</v>
      </c>
      <c r="F1139" s="7" t="s">
        <v>139</v>
      </c>
      <c r="G1139" s="8">
        <v>16.696749999999998</v>
      </c>
      <c r="H1139" s="9">
        <v>37</v>
      </c>
      <c r="I1139" s="8">
        <f>H1139*$H$3</f>
        <v>2.2199999999999998</v>
      </c>
      <c r="J1139" s="8"/>
      <c r="K1139" s="15"/>
      <c r="L1139" s="5"/>
      <c r="M1139" s="8"/>
      <c r="N1139" s="5"/>
      <c r="O1139" s="8"/>
      <c r="P1139" s="9"/>
      <c r="Q1139" s="8"/>
      <c r="R1139" s="8"/>
      <c r="S1139" s="8"/>
      <c r="T1139" s="16">
        <f t="shared" si="35"/>
        <v>18.916749999999997</v>
      </c>
    </row>
    <row r="1140" spans="1:20" s="57" customFormat="1" ht="15" hidden="1" outlineLevel="2">
      <c r="A1140" s="5" t="s">
        <v>140</v>
      </c>
      <c r="B1140" s="19" t="s">
        <v>163</v>
      </c>
      <c r="C1140" s="6">
        <v>407525</v>
      </c>
      <c r="D1140" s="5" t="s">
        <v>294</v>
      </c>
      <c r="E1140" s="5" t="s">
        <v>107</v>
      </c>
      <c r="F1140" s="5" t="s">
        <v>110</v>
      </c>
      <c r="G1140" s="52"/>
      <c r="H1140" s="53"/>
      <c r="I1140" s="52"/>
      <c r="J1140" s="52">
        <v>180</v>
      </c>
      <c r="K1140" s="15"/>
      <c r="L1140" s="5"/>
      <c r="M1140" s="52"/>
      <c r="N1140" s="5"/>
      <c r="O1140" s="52"/>
      <c r="P1140" s="53"/>
      <c r="Q1140" s="52"/>
      <c r="R1140" s="52"/>
      <c r="S1140" s="52"/>
      <c r="T1140" s="16">
        <f t="shared" si="35"/>
        <v>180</v>
      </c>
    </row>
    <row r="1141" spans="1:20" s="57" customFormat="1" ht="15" hidden="1" outlineLevel="2">
      <c r="A1141" s="5" t="s">
        <v>140</v>
      </c>
      <c r="B1141" s="19" t="s">
        <v>163</v>
      </c>
      <c r="C1141" s="6">
        <v>407525</v>
      </c>
      <c r="D1141" s="5" t="s">
        <v>294</v>
      </c>
      <c r="E1141" s="5" t="s">
        <v>36</v>
      </c>
      <c r="F1141" s="5" t="s">
        <v>36</v>
      </c>
      <c r="G1141" s="52"/>
      <c r="H1141" s="53"/>
      <c r="I1141" s="52"/>
      <c r="J1141" s="52"/>
      <c r="K1141" s="15"/>
      <c r="L1141" s="5"/>
      <c r="M1141" s="52"/>
      <c r="N1141" s="15">
        <f>O1141/$O$2</f>
        <v>1.75</v>
      </c>
      <c r="O1141" s="52">
        <v>126</v>
      </c>
      <c r="P1141" s="53"/>
      <c r="Q1141" s="52"/>
      <c r="R1141" s="52"/>
      <c r="S1141" s="52"/>
      <c r="T1141" s="16">
        <f t="shared" si="35"/>
        <v>126</v>
      </c>
    </row>
    <row r="1142" spans="1:20" s="57" customFormat="1" ht="15" hidden="1" outlineLevel="2">
      <c r="A1142" s="12" t="s">
        <v>140</v>
      </c>
      <c r="B1142" s="20" t="s">
        <v>163</v>
      </c>
      <c r="C1142" s="12">
        <v>407525</v>
      </c>
      <c r="D1142" s="12" t="s">
        <v>294</v>
      </c>
      <c r="E1142" s="12" t="s">
        <v>111</v>
      </c>
      <c r="F1142" s="12" t="s">
        <v>111</v>
      </c>
      <c r="G1142" s="54"/>
      <c r="H1142" s="55"/>
      <c r="I1142" s="54"/>
      <c r="J1142" s="54"/>
      <c r="K1142" s="14">
        <v>0.87</v>
      </c>
      <c r="L1142" s="13">
        <v>1</v>
      </c>
      <c r="M1142" s="54">
        <f>K1142*L1142*$M$2</f>
        <v>2727.45</v>
      </c>
      <c r="N1142" s="56"/>
      <c r="O1142" s="54"/>
      <c r="P1142" s="55"/>
      <c r="Q1142" s="54"/>
      <c r="R1142" s="54"/>
      <c r="S1142" s="54"/>
      <c r="T1142" s="16">
        <f t="shared" si="35"/>
        <v>2727.45</v>
      </c>
    </row>
    <row r="1143" spans="1:20" s="57" customFormat="1" ht="15" hidden="1" outlineLevel="2">
      <c r="A1143" s="5" t="s">
        <v>140</v>
      </c>
      <c r="B1143" s="19" t="s">
        <v>167</v>
      </c>
      <c r="C1143" s="6">
        <v>407550</v>
      </c>
      <c r="D1143" s="5" t="s">
        <v>418</v>
      </c>
      <c r="E1143" s="5" t="s">
        <v>107</v>
      </c>
      <c r="F1143" s="7">
        <v>15</v>
      </c>
      <c r="G1143" s="8">
        <v>2542.592265</v>
      </c>
      <c r="H1143" s="9">
        <v>7303</v>
      </c>
      <c r="I1143" s="8">
        <f>H1143*$H$1</f>
        <v>730.3000000000001</v>
      </c>
      <c r="J1143" s="8"/>
      <c r="K1143" s="15"/>
      <c r="L1143" s="5"/>
      <c r="M1143" s="8"/>
      <c r="N1143" s="5"/>
      <c r="O1143" s="8"/>
      <c r="P1143" s="9"/>
      <c r="Q1143" s="8"/>
      <c r="R1143" s="8"/>
      <c r="S1143" s="8"/>
      <c r="T1143" s="16">
        <f t="shared" si="35"/>
        <v>3272.8922650000004</v>
      </c>
    </row>
    <row r="1144" spans="1:20" s="57" customFormat="1" ht="15" hidden="1" outlineLevel="2">
      <c r="A1144" s="5" t="s">
        <v>140</v>
      </c>
      <c r="B1144" s="19" t="s">
        <v>167</v>
      </c>
      <c r="C1144" s="6">
        <v>407550</v>
      </c>
      <c r="D1144" s="5" t="s">
        <v>418</v>
      </c>
      <c r="E1144" s="5" t="s">
        <v>107</v>
      </c>
      <c r="F1144" s="7" t="s">
        <v>137</v>
      </c>
      <c r="G1144" s="8">
        <v>116.63663550000001</v>
      </c>
      <c r="H1144" s="9">
        <v>47</v>
      </c>
      <c r="I1144" s="8">
        <f>H1144*$H$3</f>
        <v>2.82</v>
      </c>
      <c r="J1144" s="8"/>
      <c r="K1144" s="15"/>
      <c r="L1144" s="5"/>
      <c r="M1144" s="8"/>
      <c r="N1144" s="5"/>
      <c r="O1144" s="8"/>
      <c r="P1144" s="9"/>
      <c r="Q1144" s="8"/>
      <c r="R1144" s="8"/>
      <c r="S1144" s="8"/>
      <c r="T1144" s="16">
        <f t="shared" si="35"/>
        <v>119.4566355</v>
      </c>
    </row>
    <row r="1145" spans="1:20" s="57" customFormat="1" ht="15" hidden="1" outlineLevel="2">
      <c r="A1145" s="5" t="s">
        <v>140</v>
      </c>
      <c r="B1145" s="19" t="s">
        <v>167</v>
      </c>
      <c r="C1145" s="6">
        <v>407550</v>
      </c>
      <c r="D1145" s="5" t="s">
        <v>418</v>
      </c>
      <c r="E1145" s="5" t="s">
        <v>107</v>
      </c>
      <c r="F1145" s="7" t="s">
        <v>138</v>
      </c>
      <c r="G1145" s="8">
        <v>206.3203695</v>
      </c>
      <c r="H1145" s="9">
        <v>107</v>
      </c>
      <c r="I1145" s="8">
        <f>H1145*$H$3</f>
        <v>6.42</v>
      </c>
      <c r="J1145" s="8"/>
      <c r="K1145" s="15"/>
      <c r="L1145" s="5"/>
      <c r="M1145" s="8"/>
      <c r="N1145" s="5"/>
      <c r="O1145" s="8"/>
      <c r="P1145" s="9"/>
      <c r="Q1145" s="8"/>
      <c r="R1145" s="8"/>
      <c r="S1145" s="8"/>
      <c r="T1145" s="16">
        <f t="shared" si="35"/>
        <v>212.74036949999999</v>
      </c>
    </row>
    <row r="1146" spans="1:20" s="57" customFormat="1" ht="15" hidden="1" outlineLevel="2">
      <c r="A1146" s="5" t="s">
        <v>140</v>
      </c>
      <c r="B1146" s="19" t="s">
        <v>167</v>
      </c>
      <c r="C1146" s="6">
        <v>407550</v>
      </c>
      <c r="D1146" s="5" t="s">
        <v>418</v>
      </c>
      <c r="E1146" s="5" t="s">
        <v>107</v>
      </c>
      <c r="F1146" s="7" t="s">
        <v>139</v>
      </c>
      <c r="G1146" s="8">
        <v>797.9523999999999</v>
      </c>
      <c r="H1146" s="9">
        <v>381</v>
      </c>
      <c r="I1146" s="8">
        <f>H1146*$H$3</f>
        <v>22.86</v>
      </c>
      <c r="J1146" s="8"/>
      <c r="K1146" s="15"/>
      <c r="L1146" s="5"/>
      <c r="M1146" s="8"/>
      <c r="N1146" s="5"/>
      <c r="O1146" s="8"/>
      <c r="P1146" s="9"/>
      <c r="Q1146" s="8"/>
      <c r="R1146" s="8"/>
      <c r="S1146" s="8"/>
      <c r="T1146" s="16">
        <f t="shared" si="35"/>
        <v>820.8123999999999</v>
      </c>
    </row>
    <row r="1147" spans="1:20" s="57" customFormat="1" ht="15" hidden="1" outlineLevel="2">
      <c r="A1147" s="5" t="s">
        <v>140</v>
      </c>
      <c r="B1147" s="19" t="s">
        <v>167</v>
      </c>
      <c r="C1147" s="6">
        <v>407550</v>
      </c>
      <c r="D1147" s="5" t="s">
        <v>418</v>
      </c>
      <c r="E1147" s="5" t="s">
        <v>107</v>
      </c>
      <c r="F1147" s="7" t="s">
        <v>116</v>
      </c>
      <c r="G1147" s="8">
        <v>28.93884</v>
      </c>
      <c r="H1147" s="9">
        <v>25</v>
      </c>
      <c r="I1147" s="8">
        <f>H1147*$H$2</f>
        <v>12</v>
      </c>
      <c r="J1147" s="8"/>
      <c r="K1147" s="15"/>
      <c r="L1147" s="5"/>
      <c r="M1147" s="8"/>
      <c r="N1147" s="5"/>
      <c r="O1147" s="8"/>
      <c r="P1147" s="9"/>
      <c r="Q1147" s="8"/>
      <c r="R1147" s="8"/>
      <c r="S1147" s="8"/>
      <c r="T1147" s="16">
        <f t="shared" si="35"/>
        <v>40.93884</v>
      </c>
    </row>
    <row r="1148" spans="1:20" s="57" customFormat="1" ht="15" hidden="1" outlineLevel="2">
      <c r="A1148" s="5" t="s">
        <v>140</v>
      </c>
      <c r="B1148" s="19" t="s">
        <v>167</v>
      </c>
      <c r="C1148" s="6">
        <v>407550</v>
      </c>
      <c r="D1148" s="5" t="s">
        <v>418</v>
      </c>
      <c r="E1148" s="5" t="s">
        <v>107</v>
      </c>
      <c r="F1148" s="5" t="s">
        <v>110</v>
      </c>
      <c r="G1148" s="52"/>
      <c r="H1148" s="53"/>
      <c r="I1148" s="52"/>
      <c r="J1148" s="52">
        <v>180</v>
      </c>
      <c r="K1148" s="15"/>
      <c r="L1148" s="5"/>
      <c r="M1148" s="52"/>
      <c r="N1148" s="5"/>
      <c r="O1148" s="52"/>
      <c r="P1148" s="53"/>
      <c r="Q1148" s="52"/>
      <c r="R1148" s="52"/>
      <c r="S1148" s="52"/>
      <c r="T1148" s="16">
        <f t="shared" si="35"/>
        <v>180</v>
      </c>
    </row>
    <row r="1149" spans="1:20" s="57" customFormat="1" ht="15" hidden="1" outlineLevel="2">
      <c r="A1149" s="5" t="s">
        <v>140</v>
      </c>
      <c r="B1149" s="19" t="s">
        <v>167</v>
      </c>
      <c r="C1149" s="6">
        <v>407550</v>
      </c>
      <c r="D1149" s="5" t="s">
        <v>418</v>
      </c>
      <c r="E1149" s="5" t="s">
        <v>36</v>
      </c>
      <c r="F1149" s="5" t="s">
        <v>36</v>
      </c>
      <c r="G1149" s="52"/>
      <c r="H1149" s="53"/>
      <c r="I1149" s="52"/>
      <c r="J1149" s="52"/>
      <c r="K1149" s="15"/>
      <c r="L1149" s="5"/>
      <c r="M1149" s="52"/>
      <c r="N1149" s="15">
        <f>O1149/$O$2</f>
        <v>2.75</v>
      </c>
      <c r="O1149" s="52">
        <v>198</v>
      </c>
      <c r="P1149" s="53"/>
      <c r="Q1149" s="52"/>
      <c r="R1149" s="52"/>
      <c r="S1149" s="52"/>
      <c r="T1149" s="16">
        <f t="shared" si="35"/>
        <v>198</v>
      </c>
    </row>
    <row r="1150" spans="1:20" s="57" customFormat="1" ht="15" hidden="1" outlineLevel="2">
      <c r="A1150" s="5" t="s">
        <v>140</v>
      </c>
      <c r="B1150" s="19" t="s">
        <v>167</v>
      </c>
      <c r="C1150" s="6">
        <v>407550</v>
      </c>
      <c r="D1150" s="5" t="s">
        <v>418</v>
      </c>
      <c r="E1150" s="5" t="s">
        <v>107</v>
      </c>
      <c r="F1150" s="7" t="s">
        <v>143</v>
      </c>
      <c r="G1150" s="8">
        <v>0.8</v>
      </c>
      <c r="H1150" s="9">
        <v>2</v>
      </c>
      <c r="I1150" s="8">
        <f>H1150*$H$3</f>
        <v>0.12</v>
      </c>
      <c r="J1150" s="8"/>
      <c r="K1150" s="15"/>
      <c r="L1150" s="5"/>
      <c r="M1150" s="8"/>
      <c r="N1150" s="5"/>
      <c r="O1150" s="8"/>
      <c r="P1150" s="9"/>
      <c r="Q1150" s="8"/>
      <c r="R1150" s="8"/>
      <c r="S1150" s="8"/>
      <c r="T1150" s="16">
        <f t="shared" si="35"/>
        <v>0.92</v>
      </c>
    </row>
    <row r="1151" spans="1:20" s="57" customFormat="1" ht="15" hidden="1" outlineLevel="2">
      <c r="A1151" s="5" t="s">
        <v>140</v>
      </c>
      <c r="B1151" s="19" t="s">
        <v>167</v>
      </c>
      <c r="C1151" s="6">
        <v>407550</v>
      </c>
      <c r="D1151" s="5" t="s">
        <v>418</v>
      </c>
      <c r="E1151" s="5" t="s">
        <v>107</v>
      </c>
      <c r="F1151" s="7" t="s">
        <v>154</v>
      </c>
      <c r="G1151" s="8">
        <v>0.30800000000000005</v>
      </c>
      <c r="H1151" s="11">
        <v>1</v>
      </c>
      <c r="I1151" s="10">
        <f>H1151*$H$3</f>
        <v>0.06</v>
      </c>
      <c r="J1151" s="8"/>
      <c r="K1151" s="15"/>
      <c r="L1151" s="5"/>
      <c r="M1151" s="10"/>
      <c r="N1151" s="5"/>
      <c r="O1151" s="10"/>
      <c r="P1151" s="11"/>
      <c r="Q1151" s="10"/>
      <c r="R1151" s="10"/>
      <c r="S1151" s="10"/>
      <c r="T1151" s="16">
        <f t="shared" si="35"/>
        <v>0.36800000000000005</v>
      </c>
    </row>
    <row r="1152" spans="1:20" s="57" customFormat="1" ht="15" hidden="1" outlineLevel="2">
      <c r="A1152" s="12" t="s">
        <v>140</v>
      </c>
      <c r="B1152" s="20" t="s">
        <v>167</v>
      </c>
      <c r="C1152" s="12">
        <v>407550</v>
      </c>
      <c r="D1152" s="12" t="s">
        <v>418</v>
      </c>
      <c r="E1152" s="12" t="s">
        <v>111</v>
      </c>
      <c r="F1152" s="12" t="s">
        <v>111</v>
      </c>
      <c r="G1152" s="54"/>
      <c r="H1152" s="55"/>
      <c r="I1152" s="54"/>
      <c r="J1152" s="54"/>
      <c r="K1152" s="14">
        <v>4</v>
      </c>
      <c r="L1152" s="13">
        <v>0.8</v>
      </c>
      <c r="M1152" s="54">
        <f>K1152*L1152*$M$2</f>
        <v>10032</v>
      </c>
      <c r="N1152" s="56"/>
      <c r="O1152" s="54"/>
      <c r="P1152" s="55"/>
      <c r="Q1152" s="54"/>
      <c r="R1152" s="54"/>
      <c r="S1152" s="54"/>
      <c r="T1152" s="16">
        <f t="shared" si="35"/>
        <v>10032</v>
      </c>
    </row>
    <row r="1153" spans="1:20" s="57" customFormat="1" ht="15" hidden="1" outlineLevel="2">
      <c r="A1153" s="5" t="s">
        <v>140</v>
      </c>
      <c r="B1153" s="19" t="s">
        <v>167</v>
      </c>
      <c r="C1153" s="6">
        <v>407550</v>
      </c>
      <c r="D1153" s="5" t="s">
        <v>418</v>
      </c>
      <c r="E1153" s="5" t="s">
        <v>133</v>
      </c>
      <c r="F1153" s="5" t="s">
        <v>133</v>
      </c>
      <c r="G1153" s="52"/>
      <c r="H1153" s="53"/>
      <c r="I1153" s="52"/>
      <c r="J1153" s="52"/>
      <c r="K1153" s="15"/>
      <c r="L1153" s="5"/>
      <c r="M1153" s="52"/>
      <c r="N1153" s="5"/>
      <c r="O1153" s="52"/>
      <c r="P1153" s="53"/>
      <c r="Q1153" s="52"/>
      <c r="R1153" s="52"/>
      <c r="S1153" s="52">
        <v>19.78</v>
      </c>
      <c r="T1153" s="16">
        <f t="shared" si="35"/>
        <v>19.78</v>
      </c>
    </row>
    <row r="1154" spans="1:20" s="57" customFormat="1" ht="15" hidden="1" outlineLevel="2">
      <c r="A1154" s="5" t="s">
        <v>140</v>
      </c>
      <c r="B1154" s="19" t="s">
        <v>167</v>
      </c>
      <c r="C1154" s="6">
        <v>407600</v>
      </c>
      <c r="D1154" s="5" t="s">
        <v>412</v>
      </c>
      <c r="E1154" s="5" t="s">
        <v>107</v>
      </c>
      <c r="F1154" s="7">
        <v>15</v>
      </c>
      <c r="G1154" s="8">
        <v>2097.1297090000003</v>
      </c>
      <c r="H1154" s="9">
        <v>6025</v>
      </c>
      <c r="I1154" s="8">
        <f>H1154*$H$1</f>
        <v>602.5</v>
      </c>
      <c r="J1154" s="8"/>
      <c r="K1154" s="15"/>
      <c r="L1154" s="5"/>
      <c r="M1154" s="8"/>
      <c r="N1154" s="5"/>
      <c r="O1154" s="8"/>
      <c r="P1154" s="9"/>
      <c r="Q1154" s="8"/>
      <c r="R1154" s="8"/>
      <c r="S1154" s="8"/>
      <c r="T1154" s="16">
        <f t="shared" si="35"/>
        <v>2699.6297090000003</v>
      </c>
    </row>
    <row r="1155" spans="1:20" s="57" customFormat="1" ht="15" hidden="1" outlineLevel="2">
      <c r="A1155" s="5" t="s">
        <v>140</v>
      </c>
      <c r="B1155" s="19" t="s">
        <v>167</v>
      </c>
      <c r="C1155" s="6">
        <v>407600</v>
      </c>
      <c r="D1155" s="5" t="s">
        <v>412</v>
      </c>
      <c r="E1155" s="5" t="s">
        <v>107</v>
      </c>
      <c r="F1155" s="7" t="s">
        <v>137</v>
      </c>
      <c r="G1155" s="8">
        <v>85.5788725</v>
      </c>
      <c r="H1155" s="9">
        <v>33</v>
      </c>
      <c r="I1155" s="8">
        <f>H1155*$H$3</f>
        <v>1.98</v>
      </c>
      <c r="J1155" s="8"/>
      <c r="K1155" s="15"/>
      <c r="L1155" s="5"/>
      <c r="M1155" s="8"/>
      <c r="N1155" s="5"/>
      <c r="O1155" s="8"/>
      <c r="P1155" s="9"/>
      <c r="Q1155" s="8"/>
      <c r="R1155" s="8"/>
      <c r="S1155" s="8"/>
      <c r="T1155" s="16">
        <f t="shared" si="35"/>
        <v>87.5588725</v>
      </c>
    </row>
    <row r="1156" spans="1:20" s="57" customFormat="1" ht="15" hidden="1" outlineLevel="2">
      <c r="A1156" s="5" t="s">
        <v>140</v>
      </c>
      <c r="B1156" s="19" t="s">
        <v>167</v>
      </c>
      <c r="C1156" s="6">
        <v>407600</v>
      </c>
      <c r="D1156" s="5" t="s">
        <v>412</v>
      </c>
      <c r="E1156" s="5" t="s">
        <v>107</v>
      </c>
      <c r="F1156" s="7" t="s">
        <v>138</v>
      </c>
      <c r="G1156" s="8">
        <v>374.393373</v>
      </c>
      <c r="H1156" s="9">
        <v>225</v>
      </c>
      <c r="I1156" s="8">
        <f>H1156*$H$3</f>
        <v>13.5</v>
      </c>
      <c r="J1156" s="8"/>
      <c r="K1156" s="15"/>
      <c r="L1156" s="5"/>
      <c r="M1156" s="8"/>
      <c r="N1156" s="5"/>
      <c r="O1156" s="8"/>
      <c r="P1156" s="9"/>
      <c r="Q1156" s="8"/>
      <c r="R1156" s="8"/>
      <c r="S1156" s="8"/>
      <c r="T1156" s="16">
        <f t="shared" si="35"/>
        <v>387.893373</v>
      </c>
    </row>
    <row r="1157" spans="1:20" s="57" customFormat="1" ht="15" hidden="1" outlineLevel="2">
      <c r="A1157" s="5" t="s">
        <v>140</v>
      </c>
      <c r="B1157" s="19" t="s">
        <v>167</v>
      </c>
      <c r="C1157" s="6">
        <v>407600</v>
      </c>
      <c r="D1157" s="5" t="s">
        <v>412</v>
      </c>
      <c r="E1157" s="5" t="s">
        <v>107</v>
      </c>
      <c r="F1157" s="7" t="s">
        <v>139</v>
      </c>
      <c r="G1157" s="8">
        <v>124.53542499999998</v>
      </c>
      <c r="H1157" s="9">
        <v>222</v>
      </c>
      <c r="I1157" s="8">
        <f>H1157*$H$3</f>
        <v>13.32</v>
      </c>
      <c r="J1157" s="8"/>
      <c r="K1157" s="15"/>
      <c r="L1157" s="5"/>
      <c r="M1157" s="8"/>
      <c r="N1157" s="5"/>
      <c r="O1157" s="8"/>
      <c r="P1157" s="9"/>
      <c r="Q1157" s="8"/>
      <c r="R1157" s="8"/>
      <c r="S1157" s="8"/>
      <c r="T1157" s="16">
        <f t="shared" si="35"/>
        <v>137.85542499999997</v>
      </c>
    </row>
    <row r="1158" spans="1:20" s="57" customFormat="1" ht="15" hidden="1" outlineLevel="2">
      <c r="A1158" s="5" t="s">
        <v>140</v>
      </c>
      <c r="B1158" s="19" t="s">
        <v>167</v>
      </c>
      <c r="C1158" s="6">
        <v>407600</v>
      </c>
      <c r="D1158" s="5" t="s">
        <v>412</v>
      </c>
      <c r="E1158" s="5" t="s">
        <v>107</v>
      </c>
      <c r="F1158" s="7" t="s">
        <v>116</v>
      </c>
      <c r="G1158" s="8">
        <v>31.784492600000004</v>
      </c>
      <c r="H1158" s="9">
        <v>35</v>
      </c>
      <c r="I1158" s="8">
        <f>H1158*$H$2</f>
        <v>16.8</v>
      </c>
      <c r="J1158" s="8"/>
      <c r="K1158" s="15"/>
      <c r="L1158" s="5"/>
      <c r="M1158" s="8"/>
      <c r="N1158" s="5"/>
      <c r="O1158" s="8"/>
      <c r="P1158" s="9"/>
      <c r="Q1158" s="8"/>
      <c r="R1158" s="8"/>
      <c r="S1158" s="8"/>
      <c r="T1158" s="16">
        <f t="shared" si="35"/>
        <v>48.584492600000004</v>
      </c>
    </row>
    <row r="1159" spans="1:20" s="57" customFormat="1" ht="15" hidden="1" outlineLevel="2">
      <c r="A1159" s="5" t="s">
        <v>140</v>
      </c>
      <c r="B1159" s="19" t="s">
        <v>167</v>
      </c>
      <c r="C1159" s="6">
        <v>407600</v>
      </c>
      <c r="D1159" s="5" t="s">
        <v>412</v>
      </c>
      <c r="E1159" s="5" t="s">
        <v>107</v>
      </c>
      <c r="F1159" s="5" t="s">
        <v>110</v>
      </c>
      <c r="G1159" s="52"/>
      <c r="H1159" s="53"/>
      <c r="I1159" s="52"/>
      <c r="J1159" s="52">
        <v>180</v>
      </c>
      <c r="K1159" s="15"/>
      <c r="L1159" s="5"/>
      <c r="M1159" s="52"/>
      <c r="N1159" s="5"/>
      <c r="O1159" s="52"/>
      <c r="P1159" s="53"/>
      <c r="Q1159" s="52"/>
      <c r="R1159" s="52"/>
      <c r="S1159" s="52"/>
      <c r="T1159" s="16">
        <f t="shared" si="35"/>
        <v>180</v>
      </c>
    </row>
    <row r="1160" spans="1:20" s="57" customFormat="1" ht="15" hidden="1" outlineLevel="2">
      <c r="A1160" s="5" t="s">
        <v>140</v>
      </c>
      <c r="B1160" s="19" t="s">
        <v>167</v>
      </c>
      <c r="C1160" s="6">
        <v>407600</v>
      </c>
      <c r="D1160" s="5" t="s">
        <v>412</v>
      </c>
      <c r="E1160" s="5" t="s">
        <v>36</v>
      </c>
      <c r="F1160" s="5" t="s">
        <v>36</v>
      </c>
      <c r="G1160" s="52"/>
      <c r="H1160" s="53"/>
      <c r="I1160" s="52"/>
      <c r="J1160" s="52"/>
      <c r="K1160" s="15"/>
      <c r="L1160" s="5"/>
      <c r="M1160" s="52"/>
      <c r="N1160" s="15">
        <f>O1160/$O$2</f>
        <v>0.5</v>
      </c>
      <c r="O1160" s="52">
        <v>36</v>
      </c>
      <c r="P1160" s="53"/>
      <c r="Q1160" s="52"/>
      <c r="R1160" s="52"/>
      <c r="S1160" s="52"/>
      <c r="T1160" s="16">
        <f t="shared" si="35"/>
        <v>36</v>
      </c>
    </row>
    <row r="1161" spans="1:20" s="57" customFormat="1" ht="15" hidden="1" outlineLevel="2">
      <c r="A1161" s="12" t="s">
        <v>140</v>
      </c>
      <c r="B1161" s="20" t="s">
        <v>167</v>
      </c>
      <c r="C1161" s="12">
        <v>407600</v>
      </c>
      <c r="D1161" s="12" t="s">
        <v>412</v>
      </c>
      <c r="E1161" s="12" t="s">
        <v>111</v>
      </c>
      <c r="F1161" s="12" t="s">
        <v>111</v>
      </c>
      <c r="G1161" s="54"/>
      <c r="H1161" s="55"/>
      <c r="I1161" s="54"/>
      <c r="J1161" s="54"/>
      <c r="K1161" s="14">
        <v>4</v>
      </c>
      <c r="L1161" s="13">
        <v>1</v>
      </c>
      <c r="M1161" s="54">
        <f>K1161*L1161*$M$2</f>
        <v>12540</v>
      </c>
      <c r="N1161" s="56"/>
      <c r="O1161" s="54"/>
      <c r="P1161" s="55"/>
      <c r="Q1161" s="54"/>
      <c r="R1161" s="54"/>
      <c r="S1161" s="54"/>
      <c r="T1161" s="16">
        <f t="shared" si="35"/>
        <v>12540</v>
      </c>
    </row>
    <row r="1162" spans="1:20" s="57" customFormat="1" ht="15" hidden="1" outlineLevel="2">
      <c r="A1162" s="5" t="s">
        <v>140</v>
      </c>
      <c r="B1162" s="19" t="s">
        <v>167</v>
      </c>
      <c r="C1162" s="6">
        <v>407650</v>
      </c>
      <c r="D1162" s="5" t="s">
        <v>408</v>
      </c>
      <c r="E1162" s="5" t="s">
        <v>107</v>
      </c>
      <c r="F1162" s="7">
        <v>15</v>
      </c>
      <c r="G1162" s="8">
        <v>1990.0103450000001</v>
      </c>
      <c r="H1162" s="9">
        <v>5724</v>
      </c>
      <c r="I1162" s="8">
        <f>H1162*$H$1</f>
        <v>572.4</v>
      </c>
      <c r="J1162" s="8"/>
      <c r="K1162" s="15"/>
      <c r="L1162" s="5"/>
      <c r="M1162" s="8"/>
      <c r="N1162" s="5"/>
      <c r="O1162" s="8"/>
      <c r="P1162" s="9"/>
      <c r="Q1162" s="8"/>
      <c r="R1162" s="8"/>
      <c r="S1162" s="8"/>
      <c r="T1162" s="16">
        <f t="shared" si="35"/>
        <v>2562.4103450000002</v>
      </c>
    </row>
    <row r="1163" spans="1:20" s="57" customFormat="1" ht="15" hidden="1" outlineLevel="2">
      <c r="A1163" s="5" t="s">
        <v>140</v>
      </c>
      <c r="B1163" s="19" t="s">
        <v>167</v>
      </c>
      <c r="C1163" s="6">
        <v>407650</v>
      </c>
      <c r="D1163" s="5" t="s">
        <v>408</v>
      </c>
      <c r="E1163" s="5" t="s">
        <v>107</v>
      </c>
      <c r="F1163" s="7" t="s">
        <v>137</v>
      </c>
      <c r="G1163" s="8">
        <v>15.549490500000001</v>
      </c>
      <c r="H1163" s="9">
        <v>6</v>
      </c>
      <c r="I1163" s="8">
        <f>H1163*$H$3</f>
        <v>0.36</v>
      </c>
      <c r="J1163" s="8"/>
      <c r="K1163" s="15"/>
      <c r="L1163" s="5"/>
      <c r="M1163" s="8"/>
      <c r="N1163" s="5"/>
      <c r="O1163" s="8"/>
      <c r="P1163" s="9"/>
      <c r="Q1163" s="8"/>
      <c r="R1163" s="8"/>
      <c r="S1163" s="8"/>
      <c r="T1163" s="16">
        <f t="shared" si="35"/>
        <v>15.9094905</v>
      </c>
    </row>
    <row r="1164" spans="1:20" s="57" customFormat="1" ht="15" hidden="1" outlineLevel="2">
      <c r="A1164" s="5" t="s">
        <v>140</v>
      </c>
      <c r="B1164" s="19" t="s">
        <v>167</v>
      </c>
      <c r="C1164" s="6">
        <v>407650</v>
      </c>
      <c r="D1164" s="5" t="s">
        <v>408</v>
      </c>
      <c r="E1164" s="5" t="s">
        <v>107</v>
      </c>
      <c r="F1164" s="7" t="s">
        <v>138</v>
      </c>
      <c r="G1164" s="8">
        <v>63.66133500000001</v>
      </c>
      <c r="H1164" s="9">
        <v>51</v>
      </c>
      <c r="I1164" s="8">
        <f>H1164*$H$3</f>
        <v>3.06</v>
      </c>
      <c r="J1164" s="8"/>
      <c r="K1164" s="15"/>
      <c r="L1164" s="5"/>
      <c r="M1164" s="8"/>
      <c r="N1164" s="5"/>
      <c r="O1164" s="8"/>
      <c r="P1164" s="9"/>
      <c r="Q1164" s="8"/>
      <c r="R1164" s="8"/>
      <c r="S1164" s="8"/>
      <c r="T1164" s="16">
        <f t="shared" si="35"/>
        <v>66.72133500000001</v>
      </c>
    </row>
    <row r="1165" spans="1:20" s="57" customFormat="1" ht="15" hidden="1" outlineLevel="2">
      <c r="A1165" s="5" t="s">
        <v>140</v>
      </c>
      <c r="B1165" s="19" t="s">
        <v>167</v>
      </c>
      <c r="C1165" s="6">
        <v>407650</v>
      </c>
      <c r="D1165" s="5" t="s">
        <v>408</v>
      </c>
      <c r="E1165" s="5" t="s">
        <v>107</v>
      </c>
      <c r="F1165" s="7" t="s">
        <v>139</v>
      </c>
      <c r="G1165" s="8">
        <v>286.38224999999994</v>
      </c>
      <c r="H1165" s="9">
        <v>222</v>
      </c>
      <c r="I1165" s="8">
        <f>H1165*$H$3</f>
        <v>13.32</v>
      </c>
      <c r="J1165" s="8"/>
      <c r="K1165" s="15"/>
      <c r="L1165" s="5"/>
      <c r="M1165" s="8"/>
      <c r="N1165" s="5"/>
      <c r="O1165" s="8"/>
      <c r="P1165" s="9"/>
      <c r="Q1165" s="8"/>
      <c r="R1165" s="8"/>
      <c r="S1165" s="8"/>
      <c r="T1165" s="16">
        <f t="shared" si="35"/>
        <v>299.70224999999994</v>
      </c>
    </row>
    <row r="1166" spans="1:20" s="57" customFormat="1" ht="15" hidden="1" outlineLevel="2">
      <c r="A1166" s="5" t="s">
        <v>140</v>
      </c>
      <c r="B1166" s="19" t="s">
        <v>167</v>
      </c>
      <c r="C1166" s="6">
        <v>407650</v>
      </c>
      <c r="D1166" s="5" t="s">
        <v>408</v>
      </c>
      <c r="E1166" s="5" t="s">
        <v>107</v>
      </c>
      <c r="F1166" s="7" t="s">
        <v>116</v>
      </c>
      <c r="G1166" s="8">
        <v>12.3718672</v>
      </c>
      <c r="H1166" s="9">
        <v>17</v>
      </c>
      <c r="I1166" s="8">
        <f>H1166*$H$2</f>
        <v>8.16</v>
      </c>
      <c r="J1166" s="8"/>
      <c r="K1166" s="15"/>
      <c r="L1166" s="5"/>
      <c r="M1166" s="8"/>
      <c r="N1166" s="5"/>
      <c r="O1166" s="8"/>
      <c r="P1166" s="9"/>
      <c r="Q1166" s="8"/>
      <c r="R1166" s="8"/>
      <c r="S1166" s="8"/>
      <c r="T1166" s="16">
        <f t="shared" si="35"/>
        <v>20.5318672</v>
      </c>
    </row>
    <row r="1167" spans="1:20" s="57" customFormat="1" ht="15" hidden="1" outlineLevel="2">
      <c r="A1167" s="5" t="s">
        <v>140</v>
      </c>
      <c r="B1167" s="19" t="s">
        <v>167</v>
      </c>
      <c r="C1167" s="6">
        <v>407650</v>
      </c>
      <c r="D1167" s="5" t="s">
        <v>408</v>
      </c>
      <c r="E1167" s="5" t="s">
        <v>107</v>
      </c>
      <c r="F1167" s="5" t="s">
        <v>110</v>
      </c>
      <c r="G1167" s="52"/>
      <c r="H1167" s="53"/>
      <c r="I1167" s="52"/>
      <c r="J1167" s="52">
        <v>180</v>
      </c>
      <c r="K1167" s="15"/>
      <c r="L1167" s="5"/>
      <c r="M1167" s="52"/>
      <c r="N1167" s="5"/>
      <c r="O1167" s="52"/>
      <c r="P1167" s="53"/>
      <c r="Q1167" s="52"/>
      <c r="R1167" s="52"/>
      <c r="S1167" s="52"/>
      <c r="T1167" s="16">
        <f t="shared" si="35"/>
        <v>180</v>
      </c>
    </row>
    <row r="1168" spans="1:20" s="57" customFormat="1" ht="15" hidden="1" outlineLevel="2">
      <c r="A1168" s="5" t="s">
        <v>140</v>
      </c>
      <c r="B1168" s="19" t="s">
        <v>167</v>
      </c>
      <c r="C1168" s="6">
        <v>407650</v>
      </c>
      <c r="D1168" s="5" t="s">
        <v>408</v>
      </c>
      <c r="E1168" s="5" t="s">
        <v>36</v>
      </c>
      <c r="F1168" s="5" t="s">
        <v>36</v>
      </c>
      <c r="G1168" s="52"/>
      <c r="H1168" s="53"/>
      <c r="I1168" s="52"/>
      <c r="J1168" s="52"/>
      <c r="K1168" s="15"/>
      <c r="L1168" s="5"/>
      <c r="M1168" s="52"/>
      <c r="N1168" s="15">
        <f>O1168/$O$2</f>
        <v>1.75</v>
      </c>
      <c r="O1168" s="52">
        <v>126</v>
      </c>
      <c r="P1168" s="53"/>
      <c r="Q1168" s="52"/>
      <c r="R1168" s="52"/>
      <c r="S1168" s="52"/>
      <c r="T1168" s="16">
        <f t="shared" si="35"/>
        <v>126</v>
      </c>
    </row>
    <row r="1169" spans="1:20" s="57" customFormat="1" ht="15" hidden="1" outlineLevel="2">
      <c r="A1169" s="12" t="s">
        <v>140</v>
      </c>
      <c r="B1169" s="20" t="s">
        <v>167</v>
      </c>
      <c r="C1169" s="12">
        <v>407650</v>
      </c>
      <c r="D1169" s="12" t="s">
        <v>408</v>
      </c>
      <c r="E1169" s="12" t="s">
        <v>111</v>
      </c>
      <c r="F1169" s="12" t="s">
        <v>111</v>
      </c>
      <c r="G1169" s="54"/>
      <c r="H1169" s="55"/>
      <c r="I1169" s="54"/>
      <c r="J1169" s="54"/>
      <c r="K1169" s="14">
        <v>4</v>
      </c>
      <c r="L1169" s="13">
        <v>0.75</v>
      </c>
      <c r="M1169" s="54">
        <f>K1169*L1169*$M$2</f>
        <v>9405</v>
      </c>
      <c r="N1169" s="56"/>
      <c r="O1169" s="54"/>
      <c r="P1169" s="55"/>
      <c r="Q1169" s="54"/>
      <c r="R1169" s="54"/>
      <c r="S1169" s="54"/>
      <c r="T1169" s="16">
        <f t="shared" si="35"/>
        <v>9405</v>
      </c>
    </row>
    <row r="1170" spans="1:20" s="57" customFormat="1" ht="15" hidden="1" outlineLevel="2">
      <c r="A1170" s="5" t="s">
        <v>140</v>
      </c>
      <c r="B1170" s="19" t="s">
        <v>167</v>
      </c>
      <c r="C1170" s="6">
        <v>407650</v>
      </c>
      <c r="D1170" s="5" t="s">
        <v>408</v>
      </c>
      <c r="E1170" s="5" t="s">
        <v>133</v>
      </c>
      <c r="F1170" s="5" t="s">
        <v>133</v>
      </c>
      <c r="G1170" s="52"/>
      <c r="H1170" s="53"/>
      <c r="I1170" s="52"/>
      <c r="J1170" s="52"/>
      <c r="K1170" s="15"/>
      <c r="L1170" s="5"/>
      <c r="M1170" s="52"/>
      <c r="N1170" s="5"/>
      <c r="O1170" s="52"/>
      <c r="P1170" s="53"/>
      <c r="Q1170" s="52"/>
      <c r="R1170" s="52"/>
      <c r="S1170" s="52">
        <v>45.16</v>
      </c>
      <c r="T1170" s="16">
        <f t="shared" si="35"/>
        <v>45.16</v>
      </c>
    </row>
    <row r="1171" spans="1:20" s="57" customFormat="1" ht="15" hidden="1" outlineLevel="2">
      <c r="A1171" s="12" t="s">
        <v>140</v>
      </c>
      <c r="B1171" s="20" t="s">
        <v>167</v>
      </c>
      <c r="C1171" s="12">
        <v>407750</v>
      </c>
      <c r="D1171" s="12" t="s">
        <v>11</v>
      </c>
      <c r="E1171" s="12" t="s">
        <v>111</v>
      </c>
      <c r="F1171" s="12" t="s">
        <v>111</v>
      </c>
      <c r="G1171" s="54"/>
      <c r="H1171" s="55"/>
      <c r="I1171" s="54"/>
      <c r="J1171" s="54"/>
      <c r="K1171" s="14">
        <v>6</v>
      </c>
      <c r="L1171" s="13">
        <v>0.47</v>
      </c>
      <c r="M1171" s="54">
        <f>K1171*L1171*$M$2</f>
        <v>8840.699999999999</v>
      </c>
      <c r="N1171" s="56"/>
      <c r="O1171" s="54"/>
      <c r="P1171" s="55"/>
      <c r="Q1171" s="54"/>
      <c r="R1171" s="54"/>
      <c r="S1171" s="54"/>
      <c r="T1171" s="16">
        <f t="shared" si="35"/>
        <v>8840.699999999999</v>
      </c>
    </row>
    <row r="1172" spans="1:20" s="57" customFormat="1" ht="15" hidden="1" outlineLevel="2">
      <c r="A1172" s="5" t="s">
        <v>140</v>
      </c>
      <c r="B1172" s="19" t="s">
        <v>167</v>
      </c>
      <c r="C1172" s="6">
        <v>407750</v>
      </c>
      <c r="D1172" s="5" t="s">
        <v>403</v>
      </c>
      <c r="E1172" s="5" t="s">
        <v>107</v>
      </c>
      <c r="F1172" s="7">
        <v>15</v>
      </c>
      <c r="G1172" s="8">
        <v>2018.9107500000002</v>
      </c>
      <c r="H1172" s="9">
        <v>5797</v>
      </c>
      <c r="I1172" s="8">
        <f>H1172*$H$1</f>
        <v>579.7</v>
      </c>
      <c r="J1172" s="8"/>
      <c r="K1172" s="15"/>
      <c r="L1172" s="5"/>
      <c r="M1172" s="8"/>
      <c r="N1172" s="5"/>
      <c r="O1172" s="8"/>
      <c r="P1172" s="9"/>
      <c r="Q1172" s="8"/>
      <c r="R1172" s="8"/>
      <c r="S1172" s="8"/>
      <c r="T1172" s="16">
        <f t="shared" si="35"/>
        <v>2598.6107500000003</v>
      </c>
    </row>
    <row r="1173" spans="1:20" s="57" customFormat="1" ht="15" hidden="1" outlineLevel="2">
      <c r="A1173" s="5" t="s">
        <v>140</v>
      </c>
      <c r="B1173" s="19" t="s">
        <v>167</v>
      </c>
      <c r="C1173" s="6">
        <v>407750</v>
      </c>
      <c r="D1173" s="5" t="s">
        <v>403</v>
      </c>
      <c r="E1173" s="5" t="s">
        <v>107</v>
      </c>
      <c r="F1173" s="7" t="s">
        <v>137</v>
      </c>
      <c r="G1173" s="8">
        <v>542.5989042500008</v>
      </c>
      <c r="H1173" s="9">
        <v>135</v>
      </c>
      <c r="I1173" s="8">
        <f>H1173*$H$3</f>
        <v>8.1</v>
      </c>
      <c r="J1173" s="8"/>
      <c r="K1173" s="15"/>
      <c r="L1173" s="5"/>
      <c r="M1173" s="8"/>
      <c r="N1173" s="5"/>
      <c r="O1173" s="8"/>
      <c r="P1173" s="9"/>
      <c r="Q1173" s="8"/>
      <c r="R1173" s="8"/>
      <c r="S1173" s="8"/>
      <c r="T1173" s="16">
        <f t="shared" si="35"/>
        <v>550.6989042500009</v>
      </c>
    </row>
    <row r="1174" spans="1:20" s="57" customFormat="1" ht="15" hidden="1" outlineLevel="2">
      <c r="A1174" s="5" t="s">
        <v>140</v>
      </c>
      <c r="B1174" s="19" t="s">
        <v>167</v>
      </c>
      <c r="C1174" s="6">
        <v>407750</v>
      </c>
      <c r="D1174" s="5" t="s">
        <v>403</v>
      </c>
      <c r="E1174" s="5" t="s">
        <v>107</v>
      </c>
      <c r="F1174" s="7" t="s">
        <v>138</v>
      </c>
      <c r="G1174" s="8">
        <v>1848.8889990000002</v>
      </c>
      <c r="H1174" s="9">
        <v>963</v>
      </c>
      <c r="I1174" s="8">
        <f>H1174*$H$3</f>
        <v>57.78</v>
      </c>
      <c r="J1174" s="8"/>
      <c r="K1174" s="15"/>
      <c r="L1174" s="5"/>
      <c r="M1174" s="8"/>
      <c r="N1174" s="5"/>
      <c r="O1174" s="8"/>
      <c r="P1174" s="9"/>
      <c r="Q1174" s="8"/>
      <c r="R1174" s="8"/>
      <c r="S1174" s="8"/>
      <c r="T1174" s="16">
        <f t="shared" si="35"/>
        <v>1906.6689990000002</v>
      </c>
    </row>
    <row r="1175" spans="1:20" s="57" customFormat="1" ht="15" hidden="1" outlineLevel="2">
      <c r="A1175" s="5" t="s">
        <v>140</v>
      </c>
      <c r="B1175" s="19" t="s">
        <v>167</v>
      </c>
      <c r="C1175" s="6">
        <v>407750</v>
      </c>
      <c r="D1175" s="5" t="s">
        <v>403</v>
      </c>
      <c r="E1175" s="5" t="s">
        <v>107</v>
      </c>
      <c r="F1175" s="7" t="s">
        <v>139</v>
      </c>
      <c r="G1175" s="8">
        <v>308.4534249999999</v>
      </c>
      <c r="H1175" s="9">
        <v>569</v>
      </c>
      <c r="I1175" s="8">
        <f>H1175*$H$3</f>
        <v>34.14</v>
      </c>
      <c r="J1175" s="8"/>
      <c r="K1175" s="15"/>
      <c r="L1175" s="5"/>
      <c r="M1175" s="8"/>
      <c r="N1175" s="5"/>
      <c r="O1175" s="8"/>
      <c r="P1175" s="9"/>
      <c r="Q1175" s="8"/>
      <c r="R1175" s="8"/>
      <c r="S1175" s="8"/>
      <c r="T1175" s="16">
        <f t="shared" si="35"/>
        <v>342.5934249999999</v>
      </c>
    </row>
    <row r="1176" spans="1:20" s="57" customFormat="1" ht="15" hidden="1" outlineLevel="2">
      <c r="A1176" s="5" t="s">
        <v>140</v>
      </c>
      <c r="B1176" s="19" t="s">
        <v>167</v>
      </c>
      <c r="C1176" s="6">
        <v>407750</v>
      </c>
      <c r="D1176" s="5" t="s">
        <v>403</v>
      </c>
      <c r="E1176" s="5" t="s">
        <v>107</v>
      </c>
      <c r="F1176" s="7" t="s">
        <v>245</v>
      </c>
      <c r="G1176" s="8">
        <v>4.8</v>
      </c>
      <c r="H1176" s="9">
        <v>1</v>
      </c>
      <c r="I1176" s="8">
        <f>H1176*$H$3</f>
        <v>0.06</v>
      </c>
      <c r="J1176" s="8"/>
      <c r="K1176" s="15"/>
      <c r="L1176" s="5"/>
      <c r="M1176" s="8"/>
      <c r="N1176" s="5"/>
      <c r="O1176" s="8"/>
      <c r="P1176" s="9"/>
      <c r="Q1176" s="8"/>
      <c r="R1176" s="8"/>
      <c r="S1176" s="8"/>
      <c r="T1176" s="16">
        <f t="shared" si="35"/>
        <v>4.859999999999999</v>
      </c>
    </row>
    <row r="1177" spans="1:20" s="57" customFormat="1" ht="15" hidden="1" outlineLevel="2">
      <c r="A1177" s="5" t="s">
        <v>140</v>
      </c>
      <c r="B1177" s="19" t="s">
        <v>167</v>
      </c>
      <c r="C1177" s="6">
        <v>407750</v>
      </c>
      <c r="D1177" s="5" t="s">
        <v>403</v>
      </c>
      <c r="E1177" s="5" t="s">
        <v>107</v>
      </c>
      <c r="F1177" s="7" t="s">
        <v>116</v>
      </c>
      <c r="G1177" s="8">
        <v>651.9489648000001</v>
      </c>
      <c r="H1177" s="9">
        <v>622</v>
      </c>
      <c r="I1177" s="8">
        <f>H1177*$H$2</f>
        <v>298.56</v>
      </c>
      <c r="J1177" s="8"/>
      <c r="K1177" s="15"/>
      <c r="L1177" s="5"/>
      <c r="M1177" s="8"/>
      <c r="N1177" s="5"/>
      <c r="O1177" s="8"/>
      <c r="P1177" s="9"/>
      <c r="Q1177" s="8"/>
      <c r="R1177" s="8"/>
      <c r="S1177" s="8"/>
      <c r="T1177" s="16">
        <f t="shared" si="35"/>
        <v>950.5089648000001</v>
      </c>
    </row>
    <row r="1178" spans="1:20" s="57" customFormat="1" ht="15" hidden="1" outlineLevel="2">
      <c r="A1178" s="5" t="s">
        <v>140</v>
      </c>
      <c r="B1178" s="19" t="s">
        <v>167</v>
      </c>
      <c r="C1178" s="6">
        <v>407750</v>
      </c>
      <c r="D1178" s="5" t="s">
        <v>403</v>
      </c>
      <c r="E1178" s="5" t="s">
        <v>107</v>
      </c>
      <c r="F1178" s="5" t="s">
        <v>110</v>
      </c>
      <c r="G1178" s="52"/>
      <c r="H1178" s="53"/>
      <c r="I1178" s="52"/>
      <c r="J1178" s="52">
        <v>180</v>
      </c>
      <c r="K1178" s="15"/>
      <c r="L1178" s="5"/>
      <c r="M1178" s="52"/>
      <c r="N1178" s="5"/>
      <c r="O1178" s="52"/>
      <c r="P1178" s="53"/>
      <c r="Q1178" s="52"/>
      <c r="R1178" s="52"/>
      <c r="S1178" s="52"/>
      <c r="T1178" s="16">
        <f aca="true" t="shared" si="36" ref="T1178:T1241">G1178+I1178+J1178+M1178+O1178+Q1178+R1178+S1178</f>
        <v>180</v>
      </c>
    </row>
    <row r="1179" spans="1:20" s="57" customFormat="1" ht="15" hidden="1" outlineLevel="2">
      <c r="A1179" s="5" t="s">
        <v>140</v>
      </c>
      <c r="B1179" s="19" t="s">
        <v>167</v>
      </c>
      <c r="C1179" s="6">
        <v>407750</v>
      </c>
      <c r="D1179" s="5" t="s">
        <v>403</v>
      </c>
      <c r="E1179" s="5" t="s">
        <v>36</v>
      </c>
      <c r="F1179" s="5" t="s">
        <v>36</v>
      </c>
      <c r="G1179" s="52"/>
      <c r="H1179" s="53"/>
      <c r="I1179" s="52"/>
      <c r="J1179" s="52"/>
      <c r="K1179" s="15"/>
      <c r="L1179" s="5"/>
      <c r="M1179" s="52"/>
      <c r="N1179" s="15">
        <f>O1179/$O$2</f>
        <v>2.25</v>
      </c>
      <c r="O1179" s="52">
        <v>162</v>
      </c>
      <c r="P1179" s="53"/>
      <c r="Q1179" s="52"/>
      <c r="R1179" s="52"/>
      <c r="S1179" s="52"/>
      <c r="T1179" s="16">
        <f t="shared" si="36"/>
        <v>162</v>
      </c>
    </row>
    <row r="1180" spans="1:20" s="57" customFormat="1" ht="15" hidden="1" outlineLevel="2">
      <c r="A1180" s="5" t="s">
        <v>140</v>
      </c>
      <c r="B1180" s="19" t="s">
        <v>167</v>
      </c>
      <c r="C1180" s="6">
        <v>407750</v>
      </c>
      <c r="D1180" s="5" t="s">
        <v>403</v>
      </c>
      <c r="E1180" s="5" t="s">
        <v>107</v>
      </c>
      <c r="F1180" s="7" t="s">
        <v>143</v>
      </c>
      <c r="G1180" s="8">
        <v>1.5</v>
      </c>
      <c r="H1180" s="9">
        <v>2</v>
      </c>
      <c r="I1180" s="8">
        <f>H1180*$H$3</f>
        <v>0.12</v>
      </c>
      <c r="J1180" s="8"/>
      <c r="K1180" s="15"/>
      <c r="L1180" s="5"/>
      <c r="M1180" s="8"/>
      <c r="N1180" s="5"/>
      <c r="O1180" s="8"/>
      <c r="P1180" s="9"/>
      <c r="Q1180" s="8"/>
      <c r="R1180" s="8"/>
      <c r="S1180" s="8"/>
      <c r="T1180" s="16">
        <f t="shared" si="36"/>
        <v>1.62</v>
      </c>
    </row>
    <row r="1181" spans="1:20" s="57" customFormat="1" ht="15" hidden="1" outlineLevel="2">
      <c r="A1181" s="12" t="s">
        <v>140</v>
      </c>
      <c r="B1181" s="20" t="s">
        <v>167</v>
      </c>
      <c r="C1181" s="12">
        <v>407750</v>
      </c>
      <c r="D1181" s="12" t="s">
        <v>403</v>
      </c>
      <c r="E1181" s="12" t="s">
        <v>111</v>
      </c>
      <c r="F1181" s="12" t="s">
        <v>111</v>
      </c>
      <c r="G1181" s="54"/>
      <c r="H1181" s="55"/>
      <c r="I1181" s="54"/>
      <c r="J1181" s="54"/>
      <c r="K1181" s="14">
        <v>6</v>
      </c>
      <c r="L1181" s="13">
        <v>0.53</v>
      </c>
      <c r="M1181" s="54">
        <f>K1181*L1181*$M$2</f>
        <v>9969.300000000001</v>
      </c>
      <c r="N1181" s="56"/>
      <c r="O1181" s="54"/>
      <c r="P1181" s="55"/>
      <c r="Q1181" s="54"/>
      <c r="R1181" s="54"/>
      <c r="S1181" s="54"/>
      <c r="T1181" s="16">
        <f t="shared" si="36"/>
        <v>9969.300000000001</v>
      </c>
    </row>
    <row r="1182" spans="1:20" s="57" customFormat="1" ht="15" hidden="1" outlineLevel="2">
      <c r="A1182" s="5" t="s">
        <v>140</v>
      </c>
      <c r="B1182" s="19" t="s">
        <v>167</v>
      </c>
      <c r="C1182" s="6">
        <v>407750</v>
      </c>
      <c r="D1182" s="5" t="s">
        <v>403</v>
      </c>
      <c r="E1182" s="5" t="s">
        <v>133</v>
      </c>
      <c r="F1182" s="5" t="s">
        <v>133</v>
      </c>
      <c r="G1182" s="52"/>
      <c r="H1182" s="53"/>
      <c r="I1182" s="52"/>
      <c r="J1182" s="52"/>
      <c r="K1182" s="15"/>
      <c r="L1182" s="5"/>
      <c r="M1182" s="52"/>
      <c r="N1182" s="5"/>
      <c r="O1182" s="52"/>
      <c r="P1182" s="53"/>
      <c r="Q1182" s="52"/>
      <c r="R1182" s="52"/>
      <c r="S1182" s="52">
        <v>115.05</v>
      </c>
      <c r="T1182" s="16">
        <f t="shared" si="36"/>
        <v>115.05</v>
      </c>
    </row>
    <row r="1183" spans="1:20" s="57" customFormat="1" ht="15" hidden="1" outlineLevel="2">
      <c r="A1183" s="5" t="s">
        <v>140</v>
      </c>
      <c r="B1183" s="19" t="s">
        <v>167</v>
      </c>
      <c r="C1183" s="6">
        <v>407800</v>
      </c>
      <c r="D1183" s="5" t="s">
        <v>284</v>
      </c>
      <c r="E1183" s="5" t="s">
        <v>133</v>
      </c>
      <c r="F1183" s="5" t="s">
        <v>133</v>
      </c>
      <c r="G1183" s="52"/>
      <c r="H1183" s="53"/>
      <c r="I1183" s="52"/>
      <c r="J1183" s="52"/>
      <c r="K1183" s="15"/>
      <c r="L1183" s="5"/>
      <c r="M1183" s="52"/>
      <c r="N1183" s="5"/>
      <c r="O1183" s="52"/>
      <c r="P1183" s="53"/>
      <c r="Q1183" s="52"/>
      <c r="R1183" s="52"/>
      <c r="S1183" s="52">
        <v>6.97</v>
      </c>
      <c r="T1183" s="16">
        <f t="shared" si="36"/>
        <v>6.97</v>
      </c>
    </row>
    <row r="1184" spans="1:20" s="57" customFormat="1" ht="15" hidden="1" outlineLevel="2">
      <c r="A1184" s="5" t="s">
        <v>140</v>
      </c>
      <c r="B1184" s="19" t="s">
        <v>167</v>
      </c>
      <c r="C1184" s="6">
        <v>407800</v>
      </c>
      <c r="D1184" s="5" t="s">
        <v>423</v>
      </c>
      <c r="E1184" s="5" t="s">
        <v>107</v>
      </c>
      <c r="F1184" s="7">
        <v>15</v>
      </c>
      <c r="G1184" s="8">
        <v>111.19064100000001</v>
      </c>
      <c r="H1184" s="9">
        <v>319</v>
      </c>
      <c r="I1184" s="8">
        <f>H1184*$H$1</f>
        <v>31.900000000000002</v>
      </c>
      <c r="J1184" s="8"/>
      <c r="K1184" s="15"/>
      <c r="L1184" s="5"/>
      <c r="M1184" s="8"/>
      <c r="N1184" s="5"/>
      <c r="O1184" s="8"/>
      <c r="P1184" s="9"/>
      <c r="Q1184" s="8"/>
      <c r="R1184" s="8"/>
      <c r="S1184" s="8"/>
      <c r="T1184" s="16">
        <f t="shared" si="36"/>
        <v>143.090641</v>
      </c>
    </row>
    <row r="1185" spans="1:20" s="57" customFormat="1" ht="15" hidden="1" outlineLevel="2">
      <c r="A1185" s="5" t="s">
        <v>140</v>
      </c>
      <c r="B1185" s="19" t="s">
        <v>167</v>
      </c>
      <c r="C1185" s="6">
        <v>407800</v>
      </c>
      <c r="D1185" s="5" t="s">
        <v>423</v>
      </c>
      <c r="E1185" s="5" t="s">
        <v>107</v>
      </c>
      <c r="F1185" s="7" t="s">
        <v>137</v>
      </c>
      <c r="G1185" s="8">
        <v>31.4184205</v>
      </c>
      <c r="H1185" s="9">
        <v>6</v>
      </c>
      <c r="I1185" s="8">
        <f>H1185*$H$3</f>
        <v>0.36</v>
      </c>
      <c r="J1185" s="8"/>
      <c r="K1185" s="15"/>
      <c r="L1185" s="5"/>
      <c r="M1185" s="8"/>
      <c r="N1185" s="5"/>
      <c r="O1185" s="8"/>
      <c r="P1185" s="9"/>
      <c r="Q1185" s="8"/>
      <c r="R1185" s="8"/>
      <c r="S1185" s="8"/>
      <c r="T1185" s="16">
        <f t="shared" si="36"/>
        <v>31.7784205</v>
      </c>
    </row>
    <row r="1186" spans="1:20" s="57" customFormat="1" ht="15" hidden="1" outlineLevel="2">
      <c r="A1186" s="5" t="s">
        <v>140</v>
      </c>
      <c r="B1186" s="19" t="s">
        <v>167</v>
      </c>
      <c r="C1186" s="6">
        <v>407800</v>
      </c>
      <c r="D1186" s="5" t="s">
        <v>423</v>
      </c>
      <c r="E1186" s="5" t="s">
        <v>107</v>
      </c>
      <c r="F1186" s="7" t="s">
        <v>138</v>
      </c>
      <c r="G1186" s="8">
        <v>149.66228700000002</v>
      </c>
      <c r="H1186" s="9">
        <v>100</v>
      </c>
      <c r="I1186" s="8">
        <f>H1186*$H$3</f>
        <v>6</v>
      </c>
      <c r="J1186" s="8"/>
      <c r="K1186" s="15"/>
      <c r="L1186" s="5"/>
      <c r="M1186" s="8"/>
      <c r="N1186" s="5"/>
      <c r="O1186" s="8"/>
      <c r="P1186" s="9"/>
      <c r="Q1186" s="8"/>
      <c r="R1186" s="8"/>
      <c r="S1186" s="8"/>
      <c r="T1186" s="16">
        <f t="shared" si="36"/>
        <v>155.66228700000002</v>
      </c>
    </row>
    <row r="1187" spans="1:20" s="57" customFormat="1" ht="15" hidden="1" outlineLevel="2">
      <c r="A1187" s="5" t="s">
        <v>140</v>
      </c>
      <c r="B1187" s="19" t="s">
        <v>167</v>
      </c>
      <c r="C1187" s="6">
        <v>407800</v>
      </c>
      <c r="D1187" s="5" t="s">
        <v>423</v>
      </c>
      <c r="E1187" s="5" t="s">
        <v>107</v>
      </c>
      <c r="F1187" s="7" t="s">
        <v>139</v>
      </c>
      <c r="G1187" s="8">
        <v>38.43805</v>
      </c>
      <c r="H1187" s="9">
        <v>64</v>
      </c>
      <c r="I1187" s="8">
        <f>H1187*$H$3</f>
        <v>3.84</v>
      </c>
      <c r="J1187" s="8"/>
      <c r="K1187" s="15"/>
      <c r="L1187" s="5"/>
      <c r="M1187" s="8"/>
      <c r="N1187" s="5"/>
      <c r="O1187" s="8"/>
      <c r="P1187" s="9"/>
      <c r="Q1187" s="8"/>
      <c r="R1187" s="8"/>
      <c r="S1187" s="8"/>
      <c r="T1187" s="16">
        <f t="shared" si="36"/>
        <v>42.27804999999999</v>
      </c>
    </row>
    <row r="1188" spans="1:20" s="57" customFormat="1" ht="15" hidden="1" outlineLevel="2">
      <c r="A1188" s="5" t="s">
        <v>140</v>
      </c>
      <c r="B1188" s="19" t="s">
        <v>167</v>
      </c>
      <c r="C1188" s="6">
        <v>407800</v>
      </c>
      <c r="D1188" s="5" t="s">
        <v>423</v>
      </c>
      <c r="E1188" s="5" t="s">
        <v>107</v>
      </c>
      <c r="F1188" s="7" t="s">
        <v>116</v>
      </c>
      <c r="G1188" s="8">
        <v>49.41153</v>
      </c>
      <c r="H1188" s="9">
        <v>52</v>
      </c>
      <c r="I1188" s="8">
        <f>H1188*$H$2</f>
        <v>24.96</v>
      </c>
      <c r="J1188" s="8"/>
      <c r="K1188" s="15"/>
      <c r="L1188" s="5"/>
      <c r="M1188" s="8"/>
      <c r="N1188" s="5"/>
      <c r="O1188" s="8"/>
      <c r="P1188" s="9"/>
      <c r="Q1188" s="8"/>
      <c r="R1188" s="8"/>
      <c r="S1188" s="8"/>
      <c r="T1188" s="16">
        <f t="shared" si="36"/>
        <v>74.37153</v>
      </c>
    </row>
    <row r="1189" spans="1:20" s="57" customFormat="1" ht="15" hidden="1" outlineLevel="2">
      <c r="A1189" s="5" t="s">
        <v>140</v>
      </c>
      <c r="B1189" s="19" t="s">
        <v>167</v>
      </c>
      <c r="C1189" s="6">
        <v>407800</v>
      </c>
      <c r="D1189" s="5" t="s">
        <v>423</v>
      </c>
      <c r="E1189" s="5" t="s">
        <v>107</v>
      </c>
      <c r="F1189" s="5" t="s">
        <v>110</v>
      </c>
      <c r="G1189" s="52"/>
      <c r="H1189" s="53"/>
      <c r="I1189" s="52"/>
      <c r="J1189" s="52">
        <v>180</v>
      </c>
      <c r="K1189" s="15"/>
      <c r="L1189" s="5"/>
      <c r="M1189" s="52"/>
      <c r="N1189" s="5"/>
      <c r="O1189" s="52"/>
      <c r="P1189" s="53"/>
      <c r="Q1189" s="52"/>
      <c r="R1189" s="52"/>
      <c r="S1189" s="52"/>
      <c r="T1189" s="16">
        <f t="shared" si="36"/>
        <v>180</v>
      </c>
    </row>
    <row r="1190" spans="1:20" s="57" customFormat="1" ht="15" hidden="1" outlineLevel="2">
      <c r="A1190" s="5" t="s">
        <v>140</v>
      </c>
      <c r="B1190" s="19" t="s">
        <v>167</v>
      </c>
      <c r="C1190" s="6">
        <v>407800</v>
      </c>
      <c r="D1190" s="5" t="s">
        <v>423</v>
      </c>
      <c r="E1190" s="5" t="s">
        <v>36</v>
      </c>
      <c r="F1190" s="5" t="s">
        <v>36</v>
      </c>
      <c r="G1190" s="52"/>
      <c r="H1190" s="53"/>
      <c r="I1190" s="52"/>
      <c r="J1190" s="52"/>
      <c r="K1190" s="15"/>
      <c r="L1190" s="5"/>
      <c r="M1190" s="52"/>
      <c r="N1190" s="15">
        <f>O1190/$O$2</f>
        <v>8.75</v>
      </c>
      <c r="O1190" s="52">
        <v>630</v>
      </c>
      <c r="P1190" s="53"/>
      <c r="Q1190" s="52"/>
      <c r="R1190" s="52"/>
      <c r="S1190" s="52"/>
      <c r="T1190" s="16">
        <f t="shared" si="36"/>
        <v>630</v>
      </c>
    </row>
    <row r="1191" spans="1:20" s="57" customFormat="1" ht="15" hidden="1" outlineLevel="2">
      <c r="A1191" s="5" t="s">
        <v>140</v>
      </c>
      <c r="B1191" s="19" t="s">
        <v>167</v>
      </c>
      <c r="C1191" s="6">
        <v>407800</v>
      </c>
      <c r="D1191" s="5" t="s">
        <v>423</v>
      </c>
      <c r="E1191" s="5" t="s">
        <v>107</v>
      </c>
      <c r="F1191" s="7" t="s">
        <v>143</v>
      </c>
      <c r="G1191" s="8">
        <v>0.98</v>
      </c>
      <c r="H1191" s="9">
        <v>1</v>
      </c>
      <c r="I1191" s="8">
        <f>H1191*$H$3</f>
        <v>0.06</v>
      </c>
      <c r="J1191" s="8"/>
      <c r="K1191" s="15"/>
      <c r="L1191" s="5"/>
      <c r="M1191" s="8"/>
      <c r="N1191" s="5"/>
      <c r="O1191" s="8"/>
      <c r="P1191" s="9"/>
      <c r="Q1191" s="8"/>
      <c r="R1191" s="8"/>
      <c r="S1191" s="8"/>
      <c r="T1191" s="16">
        <f t="shared" si="36"/>
        <v>1.04</v>
      </c>
    </row>
    <row r="1192" spans="1:20" s="57" customFormat="1" ht="15" hidden="1" outlineLevel="2">
      <c r="A1192" s="12" t="s">
        <v>140</v>
      </c>
      <c r="B1192" s="20" t="s">
        <v>167</v>
      </c>
      <c r="C1192" s="12">
        <v>407800</v>
      </c>
      <c r="D1192" s="12" t="s">
        <v>423</v>
      </c>
      <c r="E1192" s="12" t="s">
        <v>111</v>
      </c>
      <c r="F1192" s="12" t="s">
        <v>111</v>
      </c>
      <c r="G1192" s="54"/>
      <c r="H1192" s="55"/>
      <c r="I1192" s="54"/>
      <c r="J1192" s="54"/>
      <c r="K1192" s="14">
        <v>4</v>
      </c>
      <c r="L1192" s="13">
        <v>1</v>
      </c>
      <c r="M1192" s="54">
        <f>K1192*L1192*$M$2</f>
        <v>12540</v>
      </c>
      <c r="N1192" s="56"/>
      <c r="O1192" s="54"/>
      <c r="P1192" s="55"/>
      <c r="Q1192" s="54"/>
      <c r="R1192" s="54"/>
      <c r="S1192" s="54"/>
      <c r="T1192" s="16">
        <f t="shared" si="36"/>
        <v>12540</v>
      </c>
    </row>
    <row r="1193" spans="1:20" s="57" customFormat="1" ht="15" hidden="1" outlineLevel="2">
      <c r="A1193" s="5" t="s">
        <v>140</v>
      </c>
      <c r="B1193" s="19" t="s">
        <v>167</v>
      </c>
      <c r="C1193" s="6">
        <v>407800</v>
      </c>
      <c r="D1193" s="5" t="s">
        <v>423</v>
      </c>
      <c r="E1193" s="5" t="s">
        <v>133</v>
      </c>
      <c r="F1193" s="5" t="s">
        <v>133</v>
      </c>
      <c r="G1193" s="52"/>
      <c r="H1193" s="53"/>
      <c r="I1193" s="52"/>
      <c r="J1193" s="52"/>
      <c r="K1193" s="15"/>
      <c r="L1193" s="5"/>
      <c r="M1193" s="52"/>
      <c r="N1193" s="5"/>
      <c r="O1193" s="52"/>
      <c r="P1193" s="53"/>
      <c r="Q1193" s="52"/>
      <c r="R1193" s="52"/>
      <c r="S1193" s="52">
        <v>6.74</v>
      </c>
      <c r="T1193" s="16">
        <f t="shared" si="36"/>
        <v>6.74</v>
      </c>
    </row>
    <row r="1194" spans="1:20" s="57" customFormat="1" ht="15" hidden="1" outlineLevel="2">
      <c r="A1194" s="5" t="s">
        <v>140</v>
      </c>
      <c r="B1194" s="19" t="s">
        <v>167</v>
      </c>
      <c r="C1194" s="6">
        <v>407900</v>
      </c>
      <c r="D1194" s="5" t="s">
        <v>405</v>
      </c>
      <c r="E1194" s="5" t="s">
        <v>36</v>
      </c>
      <c r="F1194" s="5" t="s">
        <v>36</v>
      </c>
      <c r="G1194" s="52"/>
      <c r="H1194" s="53"/>
      <c r="I1194" s="52"/>
      <c r="J1194" s="52"/>
      <c r="K1194" s="15"/>
      <c r="L1194" s="5"/>
      <c r="M1194" s="52"/>
      <c r="N1194" s="15">
        <f>O1194/$O$2</f>
        <v>0.5</v>
      </c>
      <c r="O1194" s="52">
        <v>36</v>
      </c>
      <c r="P1194" s="53"/>
      <c r="Q1194" s="52"/>
      <c r="R1194" s="52"/>
      <c r="S1194" s="52"/>
      <c r="T1194" s="16">
        <f t="shared" si="36"/>
        <v>36</v>
      </c>
    </row>
    <row r="1195" spans="1:20" s="57" customFormat="1" ht="15" hidden="1" outlineLevel="2">
      <c r="A1195" s="12" t="s">
        <v>140</v>
      </c>
      <c r="B1195" s="20" t="s">
        <v>141</v>
      </c>
      <c r="C1195" s="12">
        <v>408200</v>
      </c>
      <c r="D1195" s="12" t="s">
        <v>1</v>
      </c>
      <c r="E1195" s="12" t="s">
        <v>111</v>
      </c>
      <c r="F1195" s="12" t="s">
        <v>111</v>
      </c>
      <c r="G1195" s="54"/>
      <c r="H1195" s="55"/>
      <c r="I1195" s="54"/>
      <c r="J1195" s="54"/>
      <c r="K1195" s="14">
        <v>1</v>
      </c>
      <c r="L1195" s="13">
        <v>1</v>
      </c>
      <c r="M1195" s="54">
        <f>K1195*L1195*$M$2</f>
        <v>3135</v>
      </c>
      <c r="N1195" s="56"/>
      <c r="O1195" s="54"/>
      <c r="P1195" s="55"/>
      <c r="Q1195" s="54"/>
      <c r="R1195" s="54"/>
      <c r="S1195" s="54"/>
      <c r="T1195" s="16">
        <f t="shared" si="36"/>
        <v>3135</v>
      </c>
    </row>
    <row r="1196" spans="1:20" s="57" customFormat="1" ht="15" hidden="1" outlineLevel="2">
      <c r="A1196" s="12" t="s">
        <v>140</v>
      </c>
      <c r="B1196" s="20" t="s">
        <v>141</v>
      </c>
      <c r="C1196" s="12">
        <v>408245</v>
      </c>
      <c r="D1196" s="12" t="s">
        <v>35</v>
      </c>
      <c r="E1196" s="12" t="s">
        <v>111</v>
      </c>
      <c r="F1196" s="12" t="s">
        <v>111</v>
      </c>
      <c r="G1196" s="54"/>
      <c r="H1196" s="55"/>
      <c r="I1196" s="54"/>
      <c r="J1196" s="54"/>
      <c r="K1196" s="14">
        <v>4</v>
      </c>
      <c r="L1196" s="13">
        <v>0.33</v>
      </c>
      <c r="M1196" s="54">
        <f>K1196*L1196*$M$2</f>
        <v>4138.2</v>
      </c>
      <c r="N1196" s="56"/>
      <c r="O1196" s="54"/>
      <c r="P1196" s="55"/>
      <c r="Q1196" s="54"/>
      <c r="R1196" s="54"/>
      <c r="S1196" s="54"/>
      <c r="T1196" s="16">
        <f t="shared" si="36"/>
        <v>4138.2</v>
      </c>
    </row>
    <row r="1197" spans="1:20" s="57" customFormat="1" ht="15" hidden="1" outlineLevel="2">
      <c r="A1197" s="12" t="s">
        <v>140</v>
      </c>
      <c r="B1197" s="20" t="s">
        <v>141</v>
      </c>
      <c r="C1197" s="12">
        <v>408245</v>
      </c>
      <c r="D1197" s="12" t="s">
        <v>25</v>
      </c>
      <c r="E1197" s="12" t="s">
        <v>111</v>
      </c>
      <c r="F1197" s="12" t="s">
        <v>111</v>
      </c>
      <c r="G1197" s="54"/>
      <c r="H1197" s="55"/>
      <c r="I1197" s="54"/>
      <c r="J1197" s="54"/>
      <c r="K1197" s="14">
        <v>1</v>
      </c>
      <c r="L1197" s="13">
        <v>1</v>
      </c>
      <c r="M1197" s="54">
        <f>K1197*L1197*$M$2</f>
        <v>3135</v>
      </c>
      <c r="N1197" s="56"/>
      <c r="O1197" s="54"/>
      <c r="P1197" s="55"/>
      <c r="Q1197" s="54"/>
      <c r="R1197" s="54"/>
      <c r="S1197" s="54"/>
      <c r="T1197" s="16">
        <f t="shared" si="36"/>
        <v>3135</v>
      </c>
    </row>
    <row r="1198" spans="1:20" s="57" customFormat="1" ht="15" hidden="1" outlineLevel="2">
      <c r="A1198" s="5" t="s">
        <v>140</v>
      </c>
      <c r="B1198" s="19" t="s">
        <v>141</v>
      </c>
      <c r="C1198" s="6">
        <v>408300</v>
      </c>
      <c r="D1198" s="5" t="s">
        <v>273</v>
      </c>
      <c r="E1198" s="5" t="s">
        <v>107</v>
      </c>
      <c r="F1198" s="7" t="s">
        <v>137</v>
      </c>
      <c r="G1198" s="8">
        <v>1.7826785</v>
      </c>
      <c r="H1198" s="9">
        <v>1</v>
      </c>
      <c r="I1198" s="8">
        <f>H1198*$H$3</f>
        <v>0.06</v>
      </c>
      <c r="J1198" s="8"/>
      <c r="K1198" s="15"/>
      <c r="L1198" s="5"/>
      <c r="M1198" s="8"/>
      <c r="N1198" s="5"/>
      <c r="O1198" s="8"/>
      <c r="P1198" s="9"/>
      <c r="Q1198" s="8"/>
      <c r="R1198" s="8"/>
      <c r="S1198" s="8"/>
      <c r="T1198" s="16">
        <f t="shared" si="36"/>
        <v>1.8426785</v>
      </c>
    </row>
    <row r="1199" spans="1:20" s="57" customFormat="1" ht="15" hidden="1" outlineLevel="2">
      <c r="A1199" s="5" t="s">
        <v>140</v>
      </c>
      <c r="B1199" s="19" t="s">
        <v>141</v>
      </c>
      <c r="C1199" s="6">
        <v>408300</v>
      </c>
      <c r="D1199" s="5" t="s">
        <v>273</v>
      </c>
      <c r="E1199" s="5" t="s">
        <v>107</v>
      </c>
      <c r="F1199" s="5" t="s">
        <v>110</v>
      </c>
      <c r="G1199" s="52"/>
      <c r="H1199" s="53"/>
      <c r="I1199" s="52"/>
      <c r="J1199" s="52">
        <v>15</v>
      </c>
      <c r="K1199" s="15"/>
      <c r="L1199" s="5"/>
      <c r="M1199" s="52"/>
      <c r="N1199" s="5"/>
      <c r="O1199" s="52"/>
      <c r="P1199" s="53"/>
      <c r="Q1199" s="52"/>
      <c r="R1199" s="52"/>
      <c r="S1199" s="52"/>
      <c r="T1199" s="16">
        <f t="shared" si="36"/>
        <v>15</v>
      </c>
    </row>
    <row r="1200" spans="1:20" s="57" customFormat="1" ht="15" hidden="1" outlineLevel="2">
      <c r="A1200" s="12" t="s">
        <v>140</v>
      </c>
      <c r="B1200" s="20" t="s">
        <v>141</v>
      </c>
      <c r="C1200" s="12">
        <v>408300</v>
      </c>
      <c r="D1200" s="12" t="s">
        <v>273</v>
      </c>
      <c r="E1200" s="12" t="s">
        <v>111</v>
      </c>
      <c r="F1200" s="12" t="s">
        <v>111</v>
      </c>
      <c r="G1200" s="54"/>
      <c r="H1200" s="55"/>
      <c r="I1200" s="54"/>
      <c r="J1200" s="54"/>
      <c r="K1200" s="14">
        <v>2</v>
      </c>
      <c r="L1200" s="13">
        <v>1</v>
      </c>
      <c r="M1200" s="54">
        <f>K1200*L1200*$M$2</f>
        <v>6270</v>
      </c>
      <c r="N1200" s="56"/>
      <c r="O1200" s="54"/>
      <c r="P1200" s="55"/>
      <c r="Q1200" s="54"/>
      <c r="R1200" s="54"/>
      <c r="S1200" s="54"/>
      <c r="T1200" s="16">
        <f t="shared" si="36"/>
        <v>6270</v>
      </c>
    </row>
    <row r="1201" spans="1:20" s="57" customFormat="1" ht="15" hidden="1" outlineLevel="2">
      <c r="A1201" s="5" t="s">
        <v>140</v>
      </c>
      <c r="B1201" s="19" t="s">
        <v>141</v>
      </c>
      <c r="C1201" s="6">
        <v>408300</v>
      </c>
      <c r="D1201" s="5" t="s">
        <v>25</v>
      </c>
      <c r="E1201" s="5" t="s">
        <v>107</v>
      </c>
      <c r="F1201" s="7">
        <v>15</v>
      </c>
      <c r="G1201" s="8">
        <v>53.333214000000005</v>
      </c>
      <c r="H1201" s="9">
        <v>153</v>
      </c>
      <c r="I1201" s="8">
        <f>H1201*$H$1</f>
        <v>15.3</v>
      </c>
      <c r="J1201" s="8"/>
      <c r="K1201" s="15"/>
      <c r="L1201" s="5"/>
      <c r="M1201" s="8"/>
      <c r="N1201" s="5"/>
      <c r="O1201" s="8"/>
      <c r="P1201" s="9"/>
      <c r="Q1201" s="8"/>
      <c r="R1201" s="8"/>
      <c r="S1201" s="8"/>
      <c r="T1201" s="16">
        <f t="shared" si="36"/>
        <v>68.63321400000001</v>
      </c>
    </row>
    <row r="1202" spans="1:20" s="57" customFormat="1" ht="15" hidden="1" outlineLevel="2">
      <c r="A1202" s="5" t="s">
        <v>140</v>
      </c>
      <c r="B1202" s="19" t="s">
        <v>141</v>
      </c>
      <c r="C1202" s="6">
        <v>408300</v>
      </c>
      <c r="D1202" s="5" t="s">
        <v>25</v>
      </c>
      <c r="E1202" s="5" t="s">
        <v>107</v>
      </c>
      <c r="F1202" s="7" t="s">
        <v>137</v>
      </c>
      <c r="G1202" s="8">
        <v>64.96987250000001</v>
      </c>
      <c r="H1202" s="9">
        <v>26</v>
      </c>
      <c r="I1202" s="8">
        <f>H1202*$H$3</f>
        <v>1.56</v>
      </c>
      <c r="J1202" s="8"/>
      <c r="K1202" s="15"/>
      <c r="L1202" s="5"/>
      <c r="M1202" s="8"/>
      <c r="N1202" s="5"/>
      <c r="O1202" s="8"/>
      <c r="P1202" s="9"/>
      <c r="Q1202" s="8"/>
      <c r="R1202" s="8"/>
      <c r="S1202" s="8"/>
      <c r="T1202" s="16">
        <f t="shared" si="36"/>
        <v>66.52987250000001</v>
      </c>
    </row>
    <row r="1203" spans="1:20" s="57" customFormat="1" ht="15" hidden="1" outlineLevel="2">
      <c r="A1203" s="5" t="s">
        <v>140</v>
      </c>
      <c r="B1203" s="19" t="s">
        <v>141</v>
      </c>
      <c r="C1203" s="6">
        <v>408300</v>
      </c>
      <c r="D1203" s="5" t="s">
        <v>25</v>
      </c>
      <c r="E1203" s="5" t="s">
        <v>107</v>
      </c>
      <c r="F1203" s="7" t="s">
        <v>138</v>
      </c>
      <c r="G1203" s="8">
        <v>24.453234000000002</v>
      </c>
      <c r="H1203" s="9">
        <v>24</v>
      </c>
      <c r="I1203" s="8">
        <f>H1203*$H$3</f>
        <v>1.44</v>
      </c>
      <c r="J1203" s="8"/>
      <c r="K1203" s="15"/>
      <c r="L1203" s="5"/>
      <c r="M1203" s="8"/>
      <c r="N1203" s="5"/>
      <c r="O1203" s="8"/>
      <c r="P1203" s="9"/>
      <c r="Q1203" s="8"/>
      <c r="R1203" s="8"/>
      <c r="S1203" s="8"/>
      <c r="T1203" s="16">
        <f t="shared" si="36"/>
        <v>25.893234000000003</v>
      </c>
    </row>
    <row r="1204" spans="1:20" s="57" customFormat="1" ht="15" hidden="1" outlineLevel="2">
      <c r="A1204" s="5" t="s">
        <v>140</v>
      </c>
      <c r="B1204" s="19" t="s">
        <v>141</v>
      </c>
      <c r="C1204" s="6">
        <v>408300</v>
      </c>
      <c r="D1204" s="5" t="s">
        <v>25</v>
      </c>
      <c r="E1204" s="5" t="s">
        <v>107</v>
      </c>
      <c r="F1204" s="7" t="s">
        <v>116</v>
      </c>
      <c r="G1204" s="8">
        <v>0.7316806</v>
      </c>
      <c r="H1204" s="9">
        <v>1</v>
      </c>
      <c r="I1204" s="8">
        <f>H1204*$H$2</f>
        <v>0.48</v>
      </c>
      <c r="J1204" s="8"/>
      <c r="K1204" s="15"/>
      <c r="L1204" s="5"/>
      <c r="M1204" s="8"/>
      <c r="N1204" s="5"/>
      <c r="O1204" s="8"/>
      <c r="P1204" s="9"/>
      <c r="Q1204" s="8"/>
      <c r="R1204" s="8"/>
      <c r="S1204" s="8"/>
      <c r="T1204" s="16">
        <f t="shared" si="36"/>
        <v>1.2116806</v>
      </c>
    </row>
    <row r="1205" spans="1:20" s="57" customFormat="1" ht="15" hidden="1" outlineLevel="2">
      <c r="A1205" s="5" t="s">
        <v>140</v>
      </c>
      <c r="B1205" s="19" t="s">
        <v>141</v>
      </c>
      <c r="C1205" s="6">
        <v>408300</v>
      </c>
      <c r="D1205" s="5" t="s">
        <v>458</v>
      </c>
      <c r="E1205" s="5" t="s">
        <v>107</v>
      </c>
      <c r="F1205" s="7" t="s">
        <v>137</v>
      </c>
      <c r="G1205" s="8">
        <v>5.049205000000001</v>
      </c>
      <c r="H1205" s="9">
        <v>1</v>
      </c>
      <c r="I1205" s="8">
        <f>H1205*$H$3</f>
        <v>0.06</v>
      </c>
      <c r="J1205" s="8"/>
      <c r="K1205" s="15"/>
      <c r="L1205" s="5"/>
      <c r="M1205" s="8"/>
      <c r="N1205" s="5"/>
      <c r="O1205" s="8"/>
      <c r="P1205" s="9"/>
      <c r="Q1205" s="8"/>
      <c r="R1205" s="8"/>
      <c r="S1205" s="8"/>
      <c r="T1205" s="16">
        <f t="shared" si="36"/>
        <v>5.109205</v>
      </c>
    </row>
    <row r="1206" spans="1:20" s="57" customFormat="1" ht="15" hidden="1" outlineLevel="2">
      <c r="A1206" s="5" t="s">
        <v>140</v>
      </c>
      <c r="B1206" s="19" t="s">
        <v>141</v>
      </c>
      <c r="C1206" s="6">
        <v>408300</v>
      </c>
      <c r="D1206" s="5" t="s">
        <v>458</v>
      </c>
      <c r="E1206" s="5" t="s">
        <v>107</v>
      </c>
      <c r="F1206" s="5" t="s">
        <v>110</v>
      </c>
      <c r="G1206" s="52"/>
      <c r="H1206" s="53"/>
      <c r="I1206" s="52"/>
      <c r="J1206" s="52">
        <v>195</v>
      </c>
      <c r="K1206" s="15"/>
      <c r="L1206" s="5"/>
      <c r="M1206" s="52"/>
      <c r="N1206" s="5"/>
      <c r="O1206" s="52"/>
      <c r="P1206" s="53"/>
      <c r="Q1206" s="52"/>
      <c r="R1206" s="52"/>
      <c r="S1206" s="52"/>
      <c r="T1206" s="16">
        <f t="shared" si="36"/>
        <v>195</v>
      </c>
    </row>
    <row r="1207" spans="1:20" s="57" customFormat="1" ht="15" hidden="1" outlineLevel="2">
      <c r="A1207" s="12" t="s">
        <v>140</v>
      </c>
      <c r="B1207" s="20" t="s">
        <v>141</v>
      </c>
      <c r="C1207" s="12">
        <v>408300</v>
      </c>
      <c r="D1207" s="12" t="s">
        <v>458</v>
      </c>
      <c r="E1207" s="12" t="s">
        <v>111</v>
      </c>
      <c r="F1207" s="12" t="s">
        <v>111</v>
      </c>
      <c r="G1207" s="54"/>
      <c r="H1207" s="55"/>
      <c r="I1207" s="54"/>
      <c r="J1207" s="54"/>
      <c r="K1207" s="14">
        <v>6</v>
      </c>
      <c r="L1207" s="13">
        <v>1</v>
      </c>
      <c r="M1207" s="54">
        <f>K1207*L1207*$M$2</f>
        <v>18810</v>
      </c>
      <c r="N1207" s="56"/>
      <c r="O1207" s="54"/>
      <c r="P1207" s="55"/>
      <c r="Q1207" s="54"/>
      <c r="R1207" s="54"/>
      <c r="S1207" s="54"/>
      <c r="T1207" s="16">
        <f t="shared" si="36"/>
        <v>18810</v>
      </c>
    </row>
    <row r="1208" spans="1:20" s="57" customFormat="1" ht="15" hidden="1" outlineLevel="2">
      <c r="A1208" s="5" t="s">
        <v>140</v>
      </c>
      <c r="B1208" s="19" t="s">
        <v>141</v>
      </c>
      <c r="C1208" s="6">
        <v>408502</v>
      </c>
      <c r="D1208" s="5" t="s">
        <v>417</v>
      </c>
      <c r="E1208" s="5" t="s">
        <v>107</v>
      </c>
      <c r="F1208" s="7">
        <v>15</v>
      </c>
      <c r="G1208" s="8">
        <v>472.6438629999995</v>
      </c>
      <c r="H1208" s="9">
        <v>1319</v>
      </c>
      <c r="I1208" s="8">
        <f>H1208*$H$1</f>
        <v>131.9</v>
      </c>
      <c r="J1208" s="8"/>
      <c r="K1208" s="15"/>
      <c r="L1208" s="5"/>
      <c r="M1208" s="8"/>
      <c r="N1208" s="5"/>
      <c r="O1208" s="8"/>
      <c r="P1208" s="9"/>
      <c r="Q1208" s="8"/>
      <c r="R1208" s="8"/>
      <c r="S1208" s="8"/>
      <c r="T1208" s="16">
        <f t="shared" si="36"/>
        <v>604.5438629999995</v>
      </c>
    </row>
    <row r="1209" spans="1:20" s="57" customFormat="1" ht="15" hidden="1" outlineLevel="2">
      <c r="A1209" s="5" t="s">
        <v>140</v>
      </c>
      <c r="B1209" s="19" t="s">
        <v>141</v>
      </c>
      <c r="C1209" s="6">
        <v>408502</v>
      </c>
      <c r="D1209" s="5" t="s">
        <v>417</v>
      </c>
      <c r="E1209" s="5" t="s">
        <v>107</v>
      </c>
      <c r="F1209" s="7" t="s">
        <v>137</v>
      </c>
      <c r="G1209" s="8">
        <v>2573.8786190000005</v>
      </c>
      <c r="H1209" s="9">
        <v>461</v>
      </c>
      <c r="I1209" s="8">
        <f>H1209*$H$3</f>
        <v>27.66</v>
      </c>
      <c r="J1209" s="8"/>
      <c r="K1209" s="15"/>
      <c r="L1209" s="5"/>
      <c r="M1209" s="8"/>
      <c r="N1209" s="5"/>
      <c r="O1209" s="8"/>
      <c r="P1209" s="9"/>
      <c r="Q1209" s="8"/>
      <c r="R1209" s="8"/>
      <c r="S1209" s="8"/>
      <c r="T1209" s="16">
        <f t="shared" si="36"/>
        <v>2601.5386190000004</v>
      </c>
    </row>
    <row r="1210" spans="1:20" s="57" customFormat="1" ht="15" hidden="1" outlineLevel="2">
      <c r="A1210" s="5" t="s">
        <v>140</v>
      </c>
      <c r="B1210" s="19" t="s">
        <v>141</v>
      </c>
      <c r="C1210" s="6">
        <v>408502</v>
      </c>
      <c r="D1210" s="5" t="s">
        <v>417</v>
      </c>
      <c r="E1210" s="5" t="s">
        <v>107</v>
      </c>
      <c r="F1210" s="7" t="s">
        <v>138</v>
      </c>
      <c r="G1210" s="8">
        <v>3092.0467161000033</v>
      </c>
      <c r="H1210" s="9">
        <v>1471</v>
      </c>
      <c r="I1210" s="8">
        <f>H1210*$H$3</f>
        <v>88.25999999999999</v>
      </c>
      <c r="J1210" s="8"/>
      <c r="K1210" s="15"/>
      <c r="L1210" s="5"/>
      <c r="M1210" s="8"/>
      <c r="N1210" s="5"/>
      <c r="O1210" s="8"/>
      <c r="P1210" s="9"/>
      <c r="Q1210" s="8"/>
      <c r="R1210" s="8"/>
      <c r="S1210" s="8"/>
      <c r="T1210" s="16">
        <f t="shared" si="36"/>
        <v>3180.3067161000035</v>
      </c>
    </row>
    <row r="1211" spans="1:20" s="57" customFormat="1" ht="15" hidden="1" outlineLevel="2">
      <c r="A1211" s="5" t="s">
        <v>140</v>
      </c>
      <c r="B1211" s="19" t="s">
        <v>141</v>
      </c>
      <c r="C1211" s="6">
        <v>408502</v>
      </c>
      <c r="D1211" s="5" t="s">
        <v>417</v>
      </c>
      <c r="E1211" s="5" t="s">
        <v>107</v>
      </c>
      <c r="F1211" s="7" t="s">
        <v>139</v>
      </c>
      <c r="G1211" s="8">
        <v>334.30039999999997</v>
      </c>
      <c r="H1211" s="9">
        <v>223</v>
      </c>
      <c r="I1211" s="8">
        <f>H1211*$H$3</f>
        <v>13.379999999999999</v>
      </c>
      <c r="J1211" s="8"/>
      <c r="K1211" s="15"/>
      <c r="L1211" s="5"/>
      <c r="M1211" s="8"/>
      <c r="N1211" s="5"/>
      <c r="O1211" s="8"/>
      <c r="P1211" s="9"/>
      <c r="Q1211" s="8"/>
      <c r="R1211" s="8"/>
      <c r="S1211" s="8"/>
      <c r="T1211" s="16">
        <f t="shared" si="36"/>
        <v>347.68039999999996</v>
      </c>
    </row>
    <row r="1212" spans="1:20" s="57" customFormat="1" ht="15" hidden="1" outlineLevel="2">
      <c r="A1212" s="5" t="s">
        <v>140</v>
      </c>
      <c r="B1212" s="19" t="s">
        <v>141</v>
      </c>
      <c r="C1212" s="6">
        <v>408502</v>
      </c>
      <c r="D1212" s="5" t="s">
        <v>417</v>
      </c>
      <c r="E1212" s="5" t="s">
        <v>107</v>
      </c>
      <c r="F1212" s="7" t="s">
        <v>116</v>
      </c>
      <c r="G1212" s="8">
        <v>2550.7524798000004</v>
      </c>
      <c r="H1212" s="9">
        <v>2092</v>
      </c>
      <c r="I1212" s="8">
        <f>H1212*$H$2</f>
        <v>1004.16</v>
      </c>
      <c r="J1212" s="8"/>
      <c r="K1212" s="15"/>
      <c r="L1212" s="5"/>
      <c r="M1212" s="8"/>
      <c r="N1212" s="5"/>
      <c r="O1212" s="8"/>
      <c r="P1212" s="9"/>
      <c r="Q1212" s="8"/>
      <c r="R1212" s="8"/>
      <c r="S1212" s="8"/>
      <c r="T1212" s="16">
        <f t="shared" si="36"/>
        <v>3554.9124798000003</v>
      </c>
    </row>
    <row r="1213" spans="1:20" s="57" customFormat="1" ht="15" hidden="1" outlineLevel="2">
      <c r="A1213" s="5" t="s">
        <v>140</v>
      </c>
      <c r="B1213" s="19" t="s">
        <v>141</v>
      </c>
      <c r="C1213" s="6">
        <v>408502</v>
      </c>
      <c r="D1213" s="5" t="s">
        <v>417</v>
      </c>
      <c r="E1213" s="5" t="s">
        <v>107</v>
      </c>
      <c r="F1213" s="7" t="s">
        <v>157</v>
      </c>
      <c r="G1213" s="8">
        <v>2.5</v>
      </c>
      <c r="H1213" s="9">
        <v>1</v>
      </c>
      <c r="I1213" s="8">
        <f>H1213*$H$2</f>
        <v>0.48</v>
      </c>
      <c r="J1213" s="8"/>
      <c r="K1213" s="15"/>
      <c r="L1213" s="5"/>
      <c r="M1213" s="8"/>
      <c r="N1213" s="5"/>
      <c r="O1213" s="8"/>
      <c r="P1213" s="9"/>
      <c r="Q1213" s="8"/>
      <c r="R1213" s="8"/>
      <c r="S1213" s="8"/>
      <c r="T1213" s="16">
        <f t="shared" si="36"/>
        <v>2.98</v>
      </c>
    </row>
    <row r="1214" spans="1:20" s="57" customFormat="1" ht="15" hidden="1" outlineLevel="2">
      <c r="A1214" s="5" t="s">
        <v>140</v>
      </c>
      <c r="B1214" s="19" t="s">
        <v>141</v>
      </c>
      <c r="C1214" s="6">
        <v>408502</v>
      </c>
      <c r="D1214" s="5" t="s">
        <v>417</v>
      </c>
      <c r="E1214" s="5" t="s">
        <v>107</v>
      </c>
      <c r="F1214" s="5" t="s">
        <v>110</v>
      </c>
      <c r="G1214" s="52"/>
      <c r="H1214" s="53"/>
      <c r="I1214" s="52"/>
      <c r="J1214" s="52">
        <v>180</v>
      </c>
      <c r="K1214" s="15"/>
      <c r="L1214" s="5"/>
      <c r="M1214" s="52"/>
      <c r="N1214" s="5"/>
      <c r="O1214" s="52"/>
      <c r="P1214" s="53"/>
      <c r="Q1214" s="52"/>
      <c r="R1214" s="52"/>
      <c r="S1214" s="52"/>
      <c r="T1214" s="16">
        <f t="shared" si="36"/>
        <v>180</v>
      </c>
    </row>
    <row r="1215" spans="1:20" s="57" customFormat="1" ht="15" hidden="1" outlineLevel="2">
      <c r="A1215" s="5" t="s">
        <v>140</v>
      </c>
      <c r="B1215" s="19" t="s">
        <v>141</v>
      </c>
      <c r="C1215" s="6">
        <v>408502</v>
      </c>
      <c r="D1215" s="5" t="s">
        <v>417</v>
      </c>
      <c r="E1215" s="5" t="s">
        <v>107</v>
      </c>
      <c r="F1215" s="7" t="s">
        <v>154</v>
      </c>
      <c r="G1215" s="8">
        <v>11.55</v>
      </c>
      <c r="H1215" s="9">
        <v>1</v>
      </c>
      <c r="I1215" s="8">
        <f>H1215*$H$3</f>
        <v>0.06</v>
      </c>
      <c r="J1215" s="8"/>
      <c r="K1215" s="15"/>
      <c r="L1215" s="5"/>
      <c r="M1215" s="8"/>
      <c r="N1215" s="5"/>
      <c r="O1215" s="8"/>
      <c r="P1215" s="9"/>
      <c r="Q1215" s="8"/>
      <c r="R1215" s="8"/>
      <c r="S1215" s="8"/>
      <c r="T1215" s="16">
        <f t="shared" si="36"/>
        <v>11.610000000000001</v>
      </c>
    </row>
    <row r="1216" spans="1:20" s="57" customFormat="1" ht="15" hidden="1" outlineLevel="2">
      <c r="A1216" s="12" t="s">
        <v>140</v>
      </c>
      <c r="B1216" s="20" t="s">
        <v>141</v>
      </c>
      <c r="C1216" s="12">
        <v>408502</v>
      </c>
      <c r="D1216" s="12" t="s">
        <v>417</v>
      </c>
      <c r="E1216" s="12" t="s">
        <v>111</v>
      </c>
      <c r="F1216" s="12" t="s">
        <v>111</v>
      </c>
      <c r="G1216" s="54"/>
      <c r="H1216" s="55"/>
      <c r="I1216" s="54"/>
      <c r="J1216" s="54"/>
      <c r="K1216" s="14">
        <v>1</v>
      </c>
      <c r="L1216" s="13">
        <v>0.11</v>
      </c>
      <c r="M1216" s="54">
        <f>K1216*L1216*$M$2</f>
        <v>344.85</v>
      </c>
      <c r="N1216" s="56"/>
      <c r="O1216" s="54"/>
      <c r="P1216" s="55"/>
      <c r="Q1216" s="54"/>
      <c r="R1216" s="54"/>
      <c r="S1216" s="54"/>
      <c r="T1216" s="16">
        <f t="shared" si="36"/>
        <v>344.85</v>
      </c>
    </row>
    <row r="1217" spans="1:20" s="57" customFormat="1" ht="15" hidden="1" outlineLevel="2">
      <c r="A1217" s="5" t="s">
        <v>140</v>
      </c>
      <c r="B1217" s="19" t="s">
        <v>141</v>
      </c>
      <c r="C1217" s="6">
        <v>408502</v>
      </c>
      <c r="D1217" s="5" t="s">
        <v>417</v>
      </c>
      <c r="E1217" s="5" t="s">
        <v>133</v>
      </c>
      <c r="F1217" s="5" t="s">
        <v>133</v>
      </c>
      <c r="G1217" s="52"/>
      <c r="H1217" s="53"/>
      <c r="I1217" s="52"/>
      <c r="J1217" s="52"/>
      <c r="K1217" s="15"/>
      <c r="L1217" s="5"/>
      <c r="M1217" s="52"/>
      <c r="N1217" s="5"/>
      <c r="O1217" s="52"/>
      <c r="P1217" s="53"/>
      <c r="Q1217" s="52"/>
      <c r="R1217" s="52"/>
      <c r="S1217" s="52">
        <v>139.08</v>
      </c>
      <c r="T1217" s="16">
        <f t="shared" si="36"/>
        <v>139.08</v>
      </c>
    </row>
    <row r="1218" spans="1:20" s="57" customFormat="1" ht="15" hidden="1" outlineLevel="2">
      <c r="A1218" s="5" t="s">
        <v>140</v>
      </c>
      <c r="B1218" s="19" t="s">
        <v>158</v>
      </c>
      <c r="C1218" s="6">
        <v>409001</v>
      </c>
      <c r="D1218" s="5" t="s">
        <v>459</v>
      </c>
      <c r="E1218" s="5" t="s">
        <v>107</v>
      </c>
      <c r="F1218" s="7">
        <v>15</v>
      </c>
      <c r="G1218" s="8">
        <v>755.2347509999994</v>
      </c>
      <c r="H1218" s="9">
        <v>2133</v>
      </c>
      <c r="I1218" s="8">
        <f>H1218*$H$1</f>
        <v>213.3</v>
      </c>
      <c r="J1218" s="8"/>
      <c r="K1218" s="15"/>
      <c r="L1218" s="5"/>
      <c r="M1218" s="8"/>
      <c r="N1218" s="5"/>
      <c r="O1218" s="8"/>
      <c r="P1218" s="9"/>
      <c r="Q1218" s="8"/>
      <c r="R1218" s="8"/>
      <c r="S1218" s="8"/>
      <c r="T1218" s="16">
        <f t="shared" si="36"/>
        <v>968.5347509999995</v>
      </c>
    </row>
    <row r="1219" spans="1:20" s="57" customFormat="1" ht="15" hidden="1" outlineLevel="2">
      <c r="A1219" s="5" t="s">
        <v>140</v>
      </c>
      <c r="B1219" s="19" t="s">
        <v>158</v>
      </c>
      <c r="C1219" s="6">
        <v>409001</v>
      </c>
      <c r="D1219" s="5" t="s">
        <v>459</v>
      </c>
      <c r="E1219" s="5" t="s">
        <v>107</v>
      </c>
      <c r="F1219" s="7" t="s">
        <v>137</v>
      </c>
      <c r="G1219" s="8">
        <v>241.4859575</v>
      </c>
      <c r="H1219" s="9">
        <v>46</v>
      </c>
      <c r="I1219" s="8">
        <f>H1219*$H$3</f>
        <v>2.76</v>
      </c>
      <c r="J1219" s="8"/>
      <c r="K1219" s="15"/>
      <c r="L1219" s="5"/>
      <c r="M1219" s="8"/>
      <c r="N1219" s="5"/>
      <c r="O1219" s="8"/>
      <c r="P1219" s="9"/>
      <c r="Q1219" s="8"/>
      <c r="R1219" s="8"/>
      <c r="S1219" s="8"/>
      <c r="T1219" s="16">
        <f t="shared" si="36"/>
        <v>244.2459575</v>
      </c>
    </row>
    <row r="1220" spans="1:20" s="57" customFormat="1" ht="15" hidden="1" outlineLevel="2">
      <c r="A1220" s="5" t="s">
        <v>140</v>
      </c>
      <c r="B1220" s="19" t="s">
        <v>158</v>
      </c>
      <c r="C1220" s="6">
        <v>409001</v>
      </c>
      <c r="D1220" s="5" t="s">
        <v>459</v>
      </c>
      <c r="E1220" s="5" t="s">
        <v>107</v>
      </c>
      <c r="F1220" s="7" t="s">
        <v>138</v>
      </c>
      <c r="G1220" s="8">
        <v>1113.3502830000002</v>
      </c>
      <c r="H1220" s="9">
        <v>537</v>
      </c>
      <c r="I1220" s="8">
        <f>H1220*$H$3</f>
        <v>32.22</v>
      </c>
      <c r="J1220" s="8"/>
      <c r="K1220" s="15"/>
      <c r="L1220" s="5"/>
      <c r="M1220" s="8"/>
      <c r="N1220" s="5"/>
      <c r="O1220" s="8"/>
      <c r="P1220" s="9"/>
      <c r="Q1220" s="8"/>
      <c r="R1220" s="8"/>
      <c r="S1220" s="8"/>
      <c r="T1220" s="16">
        <f t="shared" si="36"/>
        <v>1145.5702830000002</v>
      </c>
    </row>
    <row r="1221" spans="1:20" s="57" customFormat="1" ht="15" hidden="1" outlineLevel="2">
      <c r="A1221" s="5" t="s">
        <v>140</v>
      </c>
      <c r="B1221" s="19" t="s">
        <v>158</v>
      </c>
      <c r="C1221" s="6">
        <v>409001</v>
      </c>
      <c r="D1221" s="5" t="s">
        <v>459</v>
      </c>
      <c r="E1221" s="5" t="s">
        <v>107</v>
      </c>
      <c r="F1221" s="7" t="s">
        <v>139</v>
      </c>
      <c r="G1221" s="8">
        <v>51.962925</v>
      </c>
      <c r="H1221" s="9">
        <v>59</v>
      </c>
      <c r="I1221" s="8">
        <f>H1221*$H$3</f>
        <v>3.54</v>
      </c>
      <c r="J1221" s="8"/>
      <c r="K1221" s="15"/>
      <c r="L1221" s="5"/>
      <c r="M1221" s="8"/>
      <c r="N1221" s="5"/>
      <c r="O1221" s="8"/>
      <c r="P1221" s="9"/>
      <c r="Q1221" s="8"/>
      <c r="R1221" s="8"/>
      <c r="S1221" s="8"/>
      <c r="T1221" s="16">
        <f t="shared" si="36"/>
        <v>55.502925</v>
      </c>
    </row>
    <row r="1222" spans="1:20" s="57" customFormat="1" ht="15" hidden="1" outlineLevel="2">
      <c r="A1222" s="5" t="s">
        <v>140</v>
      </c>
      <c r="B1222" s="19" t="s">
        <v>158</v>
      </c>
      <c r="C1222" s="6">
        <v>409001</v>
      </c>
      <c r="D1222" s="5" t="s">
        <v>459</v>
      </c>
      <c r="E1222" s="5" t="s">
        <v>107</v>
      </c>
      <c r="F1222" s="7" t="s">
        <v>116</v>
      </c>
      <c r="G1222" s="8">
        <v>108.36672</v>
      </c>
      <c r="H1222" s="9">
        <v>114</v>
      </c>
      <c r="I1222" s="8">
        <f>H1222*$H$2</f>
        <v>54.72</v>
      </c>
      <c r="J1222" s="8"/>
      <c r="K1222" s="15"/>
      <c r="L1222" s="5"/>
      <c r="M1222" s="8"/>
      <c r="N1222" s="5"/>
      <c r="O1222" s="8"/>
      <c r="P1222" s="9"/>
      <c r="Q1222" s="8"/>
      <c r="R1222" s="8"/>
      <c r="S1222" s="8"/>
      <c r="T1222" s="16">
        <f t="shared" si="36"/>
        <v>163.08672</v>
      </c>
    </row>
    <row r="1223" spans="1:20" s="57" customFormat="1" ht="15" hidden="1" outlineLevel="2">
      <c r="A1223" s="5" t="s">
        <v>140</v>
      </c>
      <c r="B1223" s="19" t="s">
        <v>158</v>
      </c>
      <c r="C1223" s="6">
        <v>409001</v>
      </c>
      <c r="D1223" s="5" t="s">
        <v>459</v>
      </c>
      <c r="E1223" s="5" t="s">
        <v>107</v>
      </c>
      <c r="F1223" s="5" t="s">
        <v>110</v>
      </c>
      <c r="G1223" s="52"/>
      <c r="H1223" s="53"/>
      <c r="I1223" s="52"/>
      <c r="J1223" s="52">
        <v>180</v>
      </c>
      <c r="K1223" s="15"/>
      <c r="L1223" s="5"/>
      <c r="M1223" s="52"/>
      <c r="N1223" s="5"/>
      <c r="O1223" s="52"/>
      <c r="P1223" s="53"/>
      <c r="Q1223" s="52"/>
      <c r="R1223" s="52"/>
      <c r="S1223" s="52"/>
      <c r="T1223" s="16">
        <f t="shared" si="36"/>
        <v>180</v>
      </c>
    </row>
    <row r="1224" spans="1:20" s="57" customFormat="1" ht="15" hidden="1" outlineLevel="2">
      <c r="A1224" s="5" t="s">
        <v>140</v>
      </c>
      <c r="B1224" s="19" t="s">
        <v>158</v>
      </c>
      <c r="C1224" s="6">
        <v>409001</v>
      </c>
      <c r="D1224" s="5" t="s">
        <v>459</v>
      </c>
      <c r="E1224" s="5" t="s">
        <v>107</v>
      </c>
      <c r="F1224" s="7" t="s">
        <v>860</v>
      </c>
      <c r="G1224" s="8">
        <v>323.63</v>
      </c>
      <c r="H1224" s="9"/>
      <c r="I1224" s="8"/>
      <c r="J1224" s="8"/>
      <c r="K1224" s="15"/>
      <c r="L1224" s="5"/>
      <c r="M1224" s="8"/>
      <c r="N1224" s="5"/>
      <c r="O1224" s="8"/>
      <c r="P1224" s="9"/>
      <c r="Q1224" s="8"/>
      <c r="R1224" s="8"/>
      <c r="S1224" s="8"/>
      <c r="T1224" s="16">
        <f t="shared" si="36"/>
        <v>323.63</v>
      </c>
    </row>
    <row r="1225" spans="1:20" s="57" customFormat="1" ht="15" hidden="1" outlineLevel="2">
      <c r="A1225" s="5" t="s">
        <v>140</v>
      </c>
      <c r="B1225" s="19" t="s">
        <v>158</v>
      </c>
      <c r="C1225" s="6">
        <v>409001</v>
      </c>
      <c r="D1225" s="5" t="s">
        <v>459</v>
      </c>
      <c r="E1225" s="5" t="s">
        <v>36</v>
      </c>
      <c r="F1225" s="5" t="s">
        <v>36</v>
      </c>
      <c r="G1225" s="52"/>
      <c r="H1225" s="53"/>
      <c r="I1225" s="52"/>
      <c r="J1225" s="52"/>
      <c r="K1225" s="15"/>
      <c r="L1225" s="5"/>
      <c r="M1225" s="52"/>
      <c r="N1225" s="15">
        <f>O1225/$O$2</f>
        <v>1.75</v>
      </c>
      <c r="O1225" s="52">
        <v>126</v>
      </c>
      <c r="P1225" s="53"/>
      <c r="Q1225" s="52"/>
      <c r="R1225" s="52"/>
      <c r="S1225" s="52"/>
      <c r="T1225" s="16">
        <f t="shared" si="36"/>
        <v>126</v>
      </c>
    </row>
    <row r="1226" spans="1:20" s="57" customFormat="1" ht="15" hidden="1" outlineLevel="2">
      <c r="A1226" s="12" t="s">
        <v>140</v>
      </c>
      <c r="B1226" s="20" t="s">
        <v>158</v>
      </c>
      <c r="C1226" s="12">
        <v>409001</v>
      </c>
      <c r="D1226" s="12" t="s">
        <v>459</v>
      </c>
      <c r="E1226" s="12" t="s">
        <v>111</v>
      </c>
      <c r="F1226" s="12" t="s">
        <v>111</v>
      </c>
      <c r="G1226" s="54"/>
      <c r="H1226" s="55"/>
      <c r="I1226" s="54"/>
      <c r="J1226" s="54"/>
      <c r="K1226" s="14">
        <v>2</v>
      </c>
      <c r="L1226" s="13">
        <v>0.2</v>
      </c>
      <c r="M1226" s="54">
        <f>K1226*L1226*$M$2</f>
        <v>1254</v>
      </c>
      <c r="N1226" s="56"/>
      <c r="O1226" s="54"/>
      <c r="P1226" s="55"/>
      <c r="Q1226" s="54"/>
      <c r="R1226" s="54"/>
      <c r="S1226" s="54"/>
      <c r="T1226" s="16">
        <f t="shared" si="36"/>
        <v>1254</v>
      </c>
    </row>
    <row r="1227" spans="1:20" s="57" customFormat="1" ht="15" hidden="1" outlineLevel="2">
      <c r="A1227" s="12" t="s">
        <v>140</v>
      </c>
      <c r="B1227" s="20" t="s">
        <v>158</v>
      </c>
      <c r="C1227" s="12">
        <v>409001</v>
      </c>
      <c r="D1227" s="12" t="s">
        <v>26</v>
      </c>
      <c r="E1227" s="12" t="s">
        <v>111</v>
      </c>
      <c r="F1227" s="12" t="s">
        <v>111</v>
      </c>
      <c r="G1227" s="54"/>
      <c r="H1227" s="55"/>
      <c r="I1227" s="54"/>
      <c r="J1227" s="54"/>
      <c r="K1227" s="14">
        <v>2</v>
      </c>
      <c r="L1227" s="13">
        <v>0.2</v>
      </c>
      <c r="M1227" s="54">
        <f>K1227*L1227*$M$2</f>
        <v>1254</v>
      </c>
      <c r="N1227" s="56"/>
      <c r="O1227" s="54"/>
      <c r="P1227" s="55"/>
      <c r="Q1227" s="54"/>
      <c r="R1227" s="54"/>
      <c r="S1227" s="54"/>
      <c r="T1227" s="16">
        <f t="shared" si="36"/>
        <v>1254</v>
      </c>
    </row>
    <row r="1228" spans="1:20" s="57" customFormat="1" ht="15" hidden="1" outlineLevel="2">
      <c r="A1228" s="5" t="s">
        <v>140</v>
      </c>
      <c r="B1228" s="19" t="s">
        <v>176</v>
      </c>
      <c r="C1228" s="6">
        <v>409250</v>
      </c>
      <c r="D1228" s="5" t="s">
        <v>306</v>
      </c>
      <c r="E1228" s="5" t="s">
        <v>107</v>
      </c>
      <c r="F1228" s="7" t="s">
        <v>138</v>
      </c>
      <c r="G1228" s="8">
        <v>1.233786</v>
      </c>
      <c r="H1228" s="9">
        <v>1</v>
      </c>
      <c r="I1228" s="8">
        <f>H1228*$H$3</f>
        <v>0.06</v>
      </c>
      <c r="J1228" s="8"/>
      <c r="K1228" s="15"/>
      <c r="L1228" s="5"/>
      <c r="M1228" s="8"/>
      <c r="N1228" s="5"/>
      <c r="O1228" s="8"/>
      <c r="P1228" s="9"/>
      <c r="Q1228" s="8"/>
      <c r="R1228" s="8"/>
      <c r="S1228" s="8"/>
      <c r="T1228" s="16">
        <f t="shared" si="36"/>
        <v>1.293786</v>
      </c>
    </row>
    <row r="1229" spans="1:20" s="57" customFormat="1" ht="15" hidden="1" outlineLevel="2">
      <c r="A1229" s="5" t="s">
        <v>140</v>
      </c>
      <c r="B1229" s="19" t="s">
        <v>176</v>
      </c>
      <c r="C1229" s="6">
        <v>409250</v>
      </c>
      <c r="D1229" s="5" t="s">
        <v>306</v>
      </c>
      <c r="E1229" s="5" t="s">
        <v>107</v>
      </c>
      <c r="F1229" s="5" t="s">
        <v>110</v>
      </c>
      <c r="G1229" s="52"/>
      <c r="H1229" s="53"/>
      <c r="I1229" s="52"/>
      <c r="J1229" s="52">
        <v>15</v>
      </c>
      <c r="K1229" s="15"/>
      <c r="L1229" s="5"/>
      <c r="M1229" s="52"/>
      <c r="N1229" s="5"/>
      <c r="O1229" s="52"/>
      <c r="P1229" s="53"/>
      <c r="Q1229" s="52"/>
      <c r="R1229" s="52"/>
      <c r="S1229" s="52"/>
      <c r="T1229" s="16">
        <f t="shared" si="36"/>
        <v>15</v>
      </c>
    </row>
    <row r="1230" spans="1:20" s="57" customFormat="1" ht="15" hidden="1" outlineLevel="2">
      <c r="A1230" s="12" t="s">
        <v>140</v>
      </c>
      <c r="B1230" s="20" t="s">
        <v>176</v>
      </c>
      <c r="C1230" s="12">
        <v>409250</v>
      </c>
      <c r="D1230" s="12" t="s">
        <v>306</v>
      </c>
      <c r="E1230" s="12" t="s">
        <v>111</v>
      </c>
      <c r="F1230" s="12" t="s">
        <v>111</v>
      </c>
      <c r="G1230" s="54"/>
      <c r="H1230" s="55"/>
      <c r="I1230" s="54"/>
      <c r="J1230" s="54"/>
      <c r="K1230" s="14">
        <v>1</v>
      </c>
      <c r="L1230" s="13">
        <v>0.1</v>
      </c>
      <c r="M1230" s="54">
        <f>K1230*L1230*$M$2</f>
        <v>313.5</v>
      </c>
      <c r="N1230" s="56"/>
      <c r="O1230" s="54"/>
      <c r="P1230" s="55"/>
      <c r="Q1230" s="54"/>
      <c r="R1230" s="54"/>
      <c r="S1230" s="54"/>
      <c r="T1230" s="16">
        <f t="shared" si="36"/>
        <v>313.5</v>
      </c>
    </row>
    <row r="1231" spans="1:20" s="57" customFormat="1" ht="15" hidden="1" outlineLevel="2">
      <c r="A1231" s="5" t="s">
        <v>140</v>
      </c>
      <c r="B1231" s="19" t="s">
        <v>158</v>
      </c>
      <c r="C1231" s="6">
        <v>409300</v>
      </c>
      <c r="D1231" s="5" t="s">
        <v>305</v>
      </c>
      <c r="E1231" s="5" t="s">
        <v>107</v>
      </c>
      <c r="F1231" s="7">
        <v>15</v>
      </c>
      <c r="G1231" s="8">
        <v>666.6034109999995</v>
      </c>
      <c r="H1231" s="9">
        <v>1920</v>
      </c>
      <c r="I1231" s="8">
        <f>H1231*$H$1</f>
        <v>192</v>
      </c>
      <c r="J1231" s="8"/>
      <c r="K1231" s="15"/>
      <c r="L1231" s="5"/>
      <c r="M1231" s="8"/>
      <c r="N1231" s="5"/>
      <c r="O1231" s="8"/>
      <c r="P1231" s="9"/>
      <c r="Q1231" s="8"/>
      <c r="R1231" s="8"/>
      <c r="S1231" s="8"/>
      <c r="T1231" s="16">
        <f t="shared" si="36"/>
        <v>858.6034109999995</v>
      </c>
    </row>
    <row r="1232" spans="1:20" s="57" customFormat="1" ht="15" hidden="1" outlineLevel="2">
      <c r="A1232" s="5" t="s">
        <v>140</v>
      </c>
      <c r="B1232" s="19" t="s">
        <v>158</v>
      </c>
      <c r="C1232" s="6">
        <v>409300</v>
      </c>
      <c r="D1232" s="5" t="s">
        <v>305</v>
      </c>
      <c r="E1232" s="5" t="s">
        <v>107</v>
      </c>
      <c r="F1232" s="7" t="s">
        <v>137</v>
      </c>
      <c r="G1232" s="8">
        <v>60.7038095</v>
      </c>
      <c r="H1232" s="9">
        <v>23</v>
      </c>
      <c r="I1232" s="8">
        <f>H1232*$H$3</f>
        <v>1.38</v>
      </c>
      <c r="J1232" s="8"/>
      <c r="K1232" s="15"/>
      <c r="L1232" s="5"/>
      <c r="M1232" s="8"/>
      <c r="N1232" s="5"/>
      <c r="O1232" s="8"/>
      <c r="P1232" s="9"/>
      <c r="Q1232" s="8"/>
      <c r="R1232" s="8"/>
      <c r="S1232" s="8"/>
      <c r="T1232" s="16">
        <f t="shared" si="36"/>
        <v>62.0838095</v>
      </c>
    </row>
    <row r="1233" spans="1:20" s="57" customFormat="1" ht="15" hidden="1" outlineLevel="2">
      <c r="A1233" s="5" t="s">
        <v>140</v>
      </c>
      <c r="B1233" s="19" t="s">
        <v>158</v>
      </c>
      <c r="C1233" s="6">
        <v>409300</v>
      </c>
      <c r="D1233" s="5" t="s">
        <v>305</v>
      </c>
      <c r="E1233" s="5" t="s">
        <v>107</v>
      </c>
      <c r="F1233" s="7" t="s">
        <v>138</v>
      </c>
      <c r="G1233" s="8">
        <v>172.85645250000002</v>
      </c>
      <c r="H1233" s="9">
        <v>131</v>
      </c>
      <c r="I1233" s="8">
        <f>H1233*$H$3</f>
        <v>7.859999999999999</v>
      </c>
      <c r="J1233" s="8"/>
      <c r="K1233" s="15"/>
      <c r="L1233" s="5"/>
      <c r="M1233" s="8"/>
      <c r="N1233" s="5"/>
      <c r="O1233" s="8"/>
      <c r="P1233" s="9"/>
      <c r="Q1233" s="8"/>
      <c r="R1233" s="8"/>
      <c r="S1233" s="8"/>
      <c r="T1233" s="16">
        <f t="shared" si="36"/>
        <v>180.7164525</v>
      </c>
    </row>
    <row r="1234" spans="1:20" s="57" customFormat="1" ht="15" hidden="1" outlineLevel="2">
      <c r="A1234" s="5" t="s">
        <v>140</v>
      </c>
      <c r="B1234" s="19" t="s">
        <v>158</v>
      </c>
      <c r="C1234" s="6">
        <v>409300</v>
      </c>
      <c r="D1234" s="5" t="s">
        <v>305</v>
      </c>
      <c r="E1234" s="5" t="s">
        <v>107</v>
      </c>
      <c r="F1234" s="7" t="s">
        <v>139</v>
      </c>
      <c r="G1234" s="8">
        <v>22.654799999999998</v>
      </c>
      <c r="H1234" s="9">
        <v>42</v>
      </c>
      <c r="I1234" s="8">
        <f>H1234*$H$3</f>
        <v>2.52</v>
      </c>
      <c r="J1234" s="8"/>
      <c r="K1234" s="15"/>
      <c r="L1234" s="5"/>
      <c r="M1234" s="8"/>
      <c r="N1234" s="5"/>
      <c r="O1234" s="8"/>
      <c r="P1234" s="9"/>
      <c r="Q1234" s="8"/>
      <c r="R1234" s="8"/>
      <c r="S1234" s="8"/>
      <c r="T1234" s="16">
        <f t="shared" si="36"/>
        <v>25.174799999999998</v>
      </c>
    </row>
    <row r="1235" spans="1:20" s="57" customFormat="1" ht="15" hidden="1" outlineLevel="2">
      <c r="A1235" s="5" t="s">
        <v>140</v>
      </c>
      <c r="B1235" s="19" t="s">
        <v>158</v>
      </c>
      <c r="C1235" s="6">
        <v>409300</v>
      </c>
      <c r="D1235" s="5" t="s">
        <v>305</v>
      </c>
      <c r="E1235" s="5" t="s">
        <v>107</v>
      </c>
      <c r="F1235" s="7" t="s">
        <v>116</v>
      </c>
      <c r="G1235" s="8">
        <v>124.72640039999996</v>
      </c>
      <c r="H1235" s="9">
        <v>175</v>
      </c>
      <c r="I1235" s="8">
        <f>H1235*$H$2</f>
        <v>84</v>
      </c>
      <c r="J1235" s="8"/>
      <c r="K1235" s="15"/>
      <c r="L1235" s="5"/>
      <c r="M1235" s="8"/>
      <c r="N1235" s="5"/>
      <c r="O1235" s="8"/>
      <c r="P1235" s="9"/>
      <c r="Q1235" s="8"/>
      <c r="R1235" s="8"/>
      <c r="S1235" s="8"/>
      <c r="T1235" s="16">
        <f t="shared" si="36"/>
        <v>208.72640039999996</v>
      </c>
    </row>
    <row r="1236" spans="1:20" s="57" customFormat="1" ht="15" hidden="1" outlineLevel="2">
      <c r="A1236" s="5" t="s">
        <v>140</v>
      </c>
      <c r="B1236" s="19" t="s">
        <v>158</v>
      </c>
      <c r="C1236" s="6">
        <v>409300</v>
      </c>
      <c r="D1236" s="5" t="s">
        <v>305</v>
      </c>
      <c r="E1236" s="5" t="s">
        <v>107</v>
      </c>
      <c r="F1236" s="5" t="s">
        <v>110</v>
      </c>
      <c r="G1236" s="52"/>
      <c r="H1236" s="53"/>
      <c r="I1236" s="52"/>
      <c r="J1236" s="52">
        <v>180</v>
      </c>
      <c r="K1236" s="15"/>
      <c r="L1236" s="5"/>
      <c r="M1236" s="52"/>
      <c r="N1236" s="5"/>
      <c r="O1236" s="52"/>
      <c r="P1236" s="53"/>
      <c r="Q1236" s="52"/>
      <c r="R1236" s="52"/>
      <c r="S1236" s="52"/>
      <c r="T1236" s="16">
        <f t="shared" si="36"/>
        <v>180</v>
      </c>
    </row>
    <row r="1237" spans="1:20" s="57" customFormat="1" ht="15" hidden="1" outlineLevel="2">
      <c r="A1237" s="5" t="s">
        <v>140</v>
      </c>
      <c r="B1237" s="19" t="s">
        <v>158</v>
      </c>
      <c r="C1237" s="6">
        <v>409300</v>
      </c>
      <c r="D1237" s="5" t="s">
        <v>305</v>
      </c>
      <c r="E1237" s="5" t="s">
        <v>36</v>
      </c>
      <c r="F1237" s="5" t="s">
        <v>36</v>
      </c>
      <c r="G1237" s="52"/>
      <c r="H1237" s="53"/>
      <c r="I1237" s="52"/>
      <c r="J1237" s="52"/>
      <c r="K1237" s="15"/>
      <c r="L1237" s="5"/>
      <c r="M1237" s="52"/>
      <c r="N1237" s="15">
        <f>O1237/$O$2</f>
        <v>0.75</v>
      </c>
      <c r="O1237" s="52">
        <v>54</v>
      </c>
      <c r="P1237" s="53"/>
      <c r="Q1237" s="52"/>
      <c r="R1237" s="52"/>
      <c r="S1237" s="52"/>
      <c r="T1237" s="16">
        <f t="shared" si="36"/>
        <v>54</v>
      </c>
    </row>
    <row r="1238" spans="1:20" s="57" customFormat="1" ht="15" hidden="1" outlineLevel="2">
      <c r="A1238" s="12" t="s">
        <v>140</v>
      </c>
      <c r="B1238" s="20" t="s">
        <v>158</v>
      </c>
      <c r="C1238" s="12">
        <v>409300</v>
      </c>
      <c r="D1238" s="12" t="s">
        <v>305</v>
      </c>
      <c r="E1238" s="12" t="s">
        <v>111</v>
      </c>
      <c r="F1238" s="12" t="s">
        <v>111</v>
      </c>
      <c r="G1238" s="54"/>
      <c r="H1238" s="55"/>
      <c r="I1238" s="54"/>
      <c r="J1238" s="54"/>
      <c r="K1238" s="14">
        <v>2</v>
      </c>
      <c r="L1238" s="13">
        <v>0.4</v>
      </c>
      <c r="M1238" s="54">
        <f>K1238*L1238*$M$2</f>
        <v>2508</v>
      </c>
      <c r="N1238" s="56"/>
      <c r="O1238" s="54"/>
      <c r="P1238" s="55"/>
      <c r="Q1238" s="54"/>
      <c r="R1238" s="54"/>
      <c r="S1238" s="54"/>
      <c r="T1238" s="16">
        <f t="shared" si="36"/>
        <v>2508</v>
      </c>
    </row>
    <row r="1239" spans="1:20" s="57" customFormat="1" ht="15" hidden="1" outlineLevel="2">
      <c r="A1239" s="5" t="s">
        <v>140</v>
      </c>
      <c r="B1239" s="19" t="s">
        <v>158</v>
      </c>
      <c r="C1239" s="6">
        <v>409305</v>
      </c>
      <c r="D1239" s="5" t="s">
        <v>286</v>
      </c>
      <c r="E1239" s="5" t="s">
        <v>107</v>
      </c>
      <c r="F1239" s="7">
        <v>15</v>
      </c>
      <c r="G1239" s="8">
        <v>20.624029000000004</v>
      </c>
      <c r="H1239" s="9">
        <v>59</v>
      </c>
      <c r="I1239" s="8">
        <f>H1239*$H$1</f>
        <v>5.9</v>
      </c>
      <c r="J1239" s="8"/>
      <c r="K1239" s="15"/>
      <c r="L1239" s="5"/>
      <c r="M1239" s="8"/>
      <c r="N1239" s="5"/>
      <c r="O1239" s="8"/>
      <c r="P1239" s="9"/>
      <c r="Q1239" s="8"/>
      <c r="R1239" s="8"/>
      <c r="S1239" s="8"/>
      <c r="T1239" s="16">
        <f t="shared" si="36"/>
        <v>26.524029000000006</v>
      </c>
    </row>
    <row r="1240" spans="1:20" s="57" customFormat="1" ht="15" hidden="1" outlineLevel="2">
      <c r="A1240" s="5" t="s">
        <v>140</v>
      </c>
      <c r="B1240" s="19" t="s">
        <v>158</v>
      </c>
      <c r="C1240" s="6">
        <v>409305</v>
      </c>
      <c r="D1240" s="5" t="s">
        <v>286</v>
      </c>
      <c r="E1240" s="5" t="s">
        <v>107</v>
      </c>
      <c r="F1240" s="7" t="s">
        <v>137</v>
      </c>
      <c r="G1240" s="8">
        <v>2.658561</v>
      </c>
      <c r="H1240" s="9">
        <v>1</v>
      </c>
      <c r="I1240" s="8">
        <f>H1240*$H$3</f>
        <v>0.06</v>
      </c>
      <c r="J1240" s="8"/>
      <c r="K1240" s="15"/>
      <c r="L1240" s="5"/>
      <c r="M1240" s="8"/>
      <c r="N1240" s="5"/>
      <c r="O1240" s="8"/>
      <c r="P1240" s="9"/>
      <c r="Q1240" s="8"/>
      <c r="R1240" s="8"/>
      <c r="S1240" s="8"/>
      <c r="T1240" s="16">
        <f t="shared" si="36"/>
        <v>2.7185610000000002</v>
      </c>
    </row>
    <row r="1241" spans="1:20" s="57" customFormat="1" ht="15" hidden="1" outlineLevel="2">
      <c r="A1241" s="5" t="s">
        <v>140</v>
      </c>
      <c r="B1241" s="19" t="s">
        <v>158</v>
      </c>
      <c r="C1241" s="6">
        <v>409305</v>
      </c>
      <c r="D1241" s="5" t="s">
        <v>286</v>
      </c>
      <c r="E1241" s="5" t="s">
        <v>107</v>
      </c>
      <c r="F1241" s="5" t="s">
        <v>110</v>
      </c>
      <c r="G1241" s="52"/>
      <c r="H1241" s="53"/>
      <c r="I1241" s="52"/>
      <c r="J1241" s="52">
        <v>90</v>
      </c>
      <c r="K1241" s="15"/>
      <c r="L1241" s="5"/>
      <c r="M1241" s="52"/>
      <c r="N1241" s="5"/>
      <c r="O1241" s="52"/>
      <c r="P1241" s="53"/>
      <c r="Q1241" s="52"/>
      <c r="R1241" s="52"/>
      <c r="S1241" s="52"/>
      <c r="T1241" s="16">
        <f t="shared" si="36"/>
        <v>90</v>
      </c>
    </row>
    <row r="1242" spans="1:20" s="57" customFormat="1" ht="15" hidden="1" outlineLevel="2">
      <c r="A1242" s="12" t="s">
        <v>140</v>
      </c>
      <c r="B1242" s="20" t="s">
        <v>158</v>
      </c>
      <c r="C1242" s="12">
        <v>409305</v>
      </c>
      <c r="D1242" s="12" t="s">
        <v>286</v>
      </c>
      <c r="E1242" s="12" t="s">
        <v>111</v>
      </c>
      <c r="F1242" s="12" t="s">
        <v>111</v>
      </c>
      <c r="G1242" s="54"/>
      <c r="H1242" s="55"/>
      <c r="I1242" s="54"/>
      <c r="J1242" s="54"/>
      <c r="K1242" s="14">
        <v>1</v>
      </c>
      <c r="L1242" s="13">
        <v>0.15</v>
      </c>
      <c r="M1242" s="54">
        <f>K1242*L1242*$M$2</f>
        <v>470.25</v>
      </c>
      <c r="N1242" s="56"/>
      <c r="O1242" s="54"/>
      <c r="P1242" s="55"/>
      <c r="Q1242" s="54"/>
      <c r="R1242" s="54"/>
      <c r="S1242" s="54"/>
      <c r="T1242" s="16">
        <f aca="true" t="shared" si="37" ref="T1242:T1305">G1242+I1242+J1242+M1242+O1242+Q1242+R1242+S1242</f>
        <v>470.25</v>
      </c>
    </row>
    <row r="1243" spans="1:20" s="57" customFormat="1" ht="15" hidden="1" outlineLevel="2">
      <c r="A1243" s="5" t="s">
        <v>140</v>
      </c>
      <c r="B1243" s="19" t="s">
        <v>145</v>
      </c>
      <c r="C1243" s="6" t="s">
        <v>175</v>
      </c>
      <c r="D1243" s="5" t="s">
        <v>304</v>
      </c>
      <c r="E1243" s="5" t="s">
        <v>107</v>
      </c>
      <c r="F1243" s="7">
        <v>15</v>
      </c>
      <c r="G1243" s="8">
        <v>1.7242450000000002</v>
      </c>
      <c r="H1243" s="9">
        <v>5</v>
      </c>
      <c r="I1243" s="8">
        <f>H1243*$H$1</f>
        <v>0.5</v>
      </c>
      <c r="J1243" s="8"/>
      <c r="K1243" s="15"/>
      <c r="L1243" s="5"/>
      <c r="M1243" s="8"/>
      <c r="N1243" s="5"/>
      <c r="O1243" s="8"/>
      <c r="P1243" s="9"/>
      <c r="Q1243" s="8"/>
      <c r="R1243" s="8"/>
      <c r="S1243" s="8"/>
      <c r="T1243" s="16">
        <f t="shared" si="37"/>
        <v>2.2242450000000002</v>
      </c>
    </row>
    <row r="1244" spans="1:20" s="57" customFormat="1" ht="15" hidden="1" outlineLevel="2">
      <c r="A1244" s="5" t="s">
        <v>140</v>
      </c>
      <c r="B1244" s="19" t="s">
        <v>145</v>
      </c>
      <c r="C1244" s="6" t="s">
        <v>175</v>
      </c>
      <c r="D1244" s="5" t="s">
        <v>304</v>
      </c>
      <c r="E1244" s="5" t="s">
        <v>107</v>
      </c>
      <c r="F1244" s="7" t="s">
        <v>138</v>
      </c>
      <c r="G1244" s="8">
        <v>1.061865</v>
      </c>
      <c r="H1244" s="9">
        <v>1</v>
      </c>
      <c r="I1244" s="8">
        <f>H1244*$H$3</f>
        <v>0.06</v>
      </c>
      <c r="J1244" s="8"/>
      <c r="K1244" s="15"/>
      <c r="L1244" s="5"/>
      <c r="M1244" s="8"/>
      <c r="N1244" s="5"/>
      <c r="O1244" s="8"/>
      <c r="P1244" s="9"/>
      <c r="Q1244" s="8"/>
      <c r="R1244" s="8"/>
      <c r="S1244" s="8"/>
      <c r="T1244" s="16">
        <f t="shared" si="37"/>
        <v>1.1218650000000001</v>
      </c>
    </row>
    <row r="1245" spans="1:20" s="57" customFormat="1" ht="15" hidden="1" outlineLevel="2">
      <c r="A1245" s="5" t="s">
        <v>140</v>
      </c>
      <c r="B1245" s="19" t="s">
        <v>145</v>
      </c>
      <c r="C1245" s="6" t="s">
        <v>175</v>
      </c>
      <c r="D1245" s="5" t="s">
        <v>304</v>
      </c>
      <c r="E1245" s="5" t="s">
        <v>107</v>
      </c>
      <c r="F1245" s="7" t="s">
        <v>139</v>
      </c>
      <c r="G1245" s="8">
        <v>5.673849999999999</v>
      </c>
      <c r="H1245" s="9">
        <v>1</v>
      </c>
      <c r="I1245" s="8">
        <f>H1245*$H$3</f>
        <v>0.06</v>
      </c>
      <c r="J1245" s="8"/>
      <c r="K1245" s="15"/>
      <c r="L1245" s="5"/>
      <c r="M1245" s="8"/>
      <c r="N1245" s="5"/>
      <c r="O1245" s="8"/>
      <c r="P1245" s="9"/>
      <c r="Q1245" s="8"/>
      <c r="R1245" s="8"/>
      <c r="S1245" s="8"/>
      <c r="T1245" s="16">
        <f t="shared" si="37"/>
        <v>5.733849999999999</v>
      </c>
    </row>
    <row r="1246" spans="1:20" s="57" customFormat="1" ht="15" hidden="1" outlineLevel="2">
      <c r="A1246" s="5" t="s">
        <v>140</v>
      </c>
      <c r="B1246" s="19" t="s">
        <v>145</v>
      </c>
      <c r="C1246" s="6" t="s">
        <v>175</v>
      </c>
      <c r="D1246" s="5" t="s">
        <v>304</v>
      </c>
      <c r="E1246" s="5" t="s">
        <v>107</v>
      </c>
      <c r="F1246" s="5" t="s">
        <v>110</v>
      </c>
      <c r="G1246" s="52"/>
      <c r="H1246" s="53"/>
      <c r="I1246" s="52"/>
      <c r="J1246" s="52">
        <v>75</v>
      </c>
      <c r="K1246" s="15"/>
      <c r="L1246" s="5"/>
      <c r="M1246" s="52"/>
      <c r="N1246" s="5"/>
      <c r="O1246" s="52"/>
      <c r="P1246" s="53"/>
      <c r="Q1246" s="52"/>
      <c r="R1246" s="52"/>
      <c r="S1246" s="52"/>
      <c r="T1246" s="16">
        <f t="shared" si="37"/>
        <v>75</v>
      </c>
    </row>
    <row r="1247" spans="1:20" s="57" customFormat="1" ht="15" hidden="1" outlineLevel="2">
      <c r="A1247" s="5" t="s">
        <v>140</v>
      </c>
      <c r="B1247" s="19" t="s">
        <v>145</v>
      </c>
      <c r="C1247" s="6" t="s">
        <v>146</v>
      </c>
      <c r="D1247" s="5" t="s">
        <v>276</v>
      </c>
      <c r="E1247" s="5" t="s">
        <v>107</v>
      </c>
      <c r="F1247" s="7">
        <v>15</v>
      </c>
      <c r="G1247" s="8">
        <v>3.7984860000000005</v>
      </c>
      <c r="H1247" s="9">
        <v>11</v>
      </c>
      <c r="I1247" s="8">
        <f>H1247*$H$1</f>
        <v>1.1</v>
      </c>
      <c r="J1247" s="8"/>
      <c r="K1247" s="15"/>
      <c r="L1247" s="5"/>
      <c r="M1247" s="8"/>
      <c r="N1247" s="5"/>
      <c r="O1247" s="8"/>
      <c r="P1247" s="9"/>
      <c r="Q1247" s="8"/>
      <c r="R1247" s="8"/>
      <c r="S1247" s="8"/>
      <c r="T1247" s="16">
        <f t="shared" si="37"/>
        <v>4.898486</v>
      </c>
    </row>
    <row r="1248" spans="1:20" s="57" customFormat="1" ht="15" hidden="1" outlineLevel="2">
      <c r="A1248" s="5" t="s">
        <v>140</v>
      </c>
      <c r="B1248" s="19" t="s">
        <v>145</v>
      </c>
      <c r="C1248" s="6" t="s">
        <v>146</v>
      </c>
      <c r="D1248" s="5" t="s">
        <v>276</v>
      </c>
      <c r="E1248" s="5" t="s">
        <v>107</v>
      </c>
      <c r="F1248" s="7" t="s">
        <v>139</v>
      </c>
      <c r="G1248" s="8">
        <v>1.0962</v>
      </c>
      <c r="H1248" s="9">
        <v>3</v>
      </c>
      <c r="I1248" s="8">
        <f>H1248*$H$3</f>
        <v>0.18</v>
      </c>
      <c r="J1248" s="8"/>
      <c r="K1248" s="15"/>
      <c r="L1248" s="5"/>
      <c r="M1248" s="8"/>
      <c r="N1248" s="5"/>
      <c r="O1248" s="8"/>
      <c r="P1248" s="9"/>
      <c r="Q1248" s="8"/>
      <c r="R1248" s="8"/>
      <c r="S1248" s="8"/>
      <c r="T1248" s="16">
        <f t="shared" si="37"/>
        <v>1.2762</v>
      </c>
    </row>
    <row r="1249" spans="1:20" s="57" customFormat="1" ht="15" hidden="1" outlineLevel="2">
      <c r="A1249" s="5" t="s">
        <v>140</v>
      </c>
      <c r="B1249" s="19" t="s">
        <v>145</v>
      </c>
      <c r="C1249" s="6" t="s">
        <v>146</v>
      </c>
      <c r="D1249" s="5" t="s">
        <v>276</v>
      </c>
      <c r="E1249" s="5" t="s">
        <v>107</v>
      </c>
      <c r="F1249" s="5" t="s">
        <v>110</v>
      </c>
      <c r="G1249" s="52"/>
      <c r="H1249" s="53"/>
      <c r="I1249" s="52"/>
      <c r="J1249" s="52">
        <v>75</v>
      </c>
      <c r="K1249" s="15"/>
      <c r="L1249" s="5"/>
      <c r="M1249" s="52"/>
      <c r="N1249" s="5"/>
      <c r="O1249" s="52"/>
      <c r="P1249" s="53"/>
      <c r="Q1249" s="52"/>
      <c r="R1249" s="52"/>
      <c r="S1249" s="52"/>
      <c r="T1249" s="16">
        <f t="shared" si="37"/>
        <v>75</v>
      </c>
    </row>
    <row r="1250" spans="1:20" s="57" customFormat="1" ht="15" hidden="1" outlineLevel="2">
      <c r="A1250" s="5" t="s">
        <v>140</v>
      </c>
      <c r="B1250" s="19" t="s">
        <v>145</v>
      </c>
      <c r="C1250" s="6" t="s">
        <v>494</v>
      </c>
      <c r="D1250" s="5" t="s">
        <v>359</v>
      </c>
      <c r="E1250" s="5" t="s">
        <v>36</v>
      </c>
      <c r="F1250" s="5" t="s">
        <v>36</v>
      </c>
      <c r="G1250" s="52"/>
      <c r="H1250" s="53"/>
      <c r="I1250" s="52"/>
      <c r="J1250" s="52"/>
      <c r="K1250" s="15"/>
      <c r="L1250" s="5"/>
      <c r="M1250" s="52"/>
      <c r="N1250" s="15">
        <f>O1250/$O$2</f>
        <v>25.75</v>
      </c>
      <c r="O1250" s="52">
        <v>1854</v>
      </c>
      <c r="P1250" s="53"/>
      <c r="Q1250" s="52"/>
      <c r="R1250" s="52"/>
      <c r="S1250" s="52"/>
      <c r="T1250" s="16">
        <f t="shared" si="37"/>
        <v>1854</v>
      </c>
    </row>
    <row r="1251" spans="1:20" s="57" customFormat="1" ht="15" hidden="1" outlineLevel="2">
      <c r="A1251" s="12" t="s">
        <v>140</v>
      </c>
      <c r="B1251" s="20" t="s">
        <v>145</v>
      </c>
      <c r="C1251" s="12" t="s">
        <v>494</v>
      </c>
      <c r="D1251" s="12" t="s">
        <v>359</v>
      </c>
      <c r="E1251" s="12" t="s">
        <v>111</v>
      </c>
      <c r="F1251" s="12" t="s">
        <v>111</v>
      </c>
      <c r="G1251" s="54"/>
      <c r="H1251" s="55"/>
      <c r="I1251" s="54"/>
      <c r="J1251" s="54"/>
      <c r="K1251" s="14">
        <v>2.2</v>
      </c>
      <c r="L1251" s="13">
        <v>0.24</v>
      </c>
      <c r="M1251" s="54">
        <f>K1251*L1251*$M$2</f>
        <v>1655.28</v>
      </c>
      <c r="N1251" s="56"/>
      <c r="O1251" s="54"/>
      <c r="P1251" s="55"/>
      <c r="Q1251" s="54"/>
      <c r="R1251" s="54"/>
      <c r="S1251" s="54"/>
      <c r="T1251" s="16">
        <f t="shared" si="37"/>
        <v>1655.28</v>
      </c>
    </row>
    <row r="1252" spans="1:20" s="57" customFormat="1" ht="15" hidden="1" outlineLevel="2">
      <c r="A1252" s="5" t="s">
        <v>140</v>
      </c>
      <c r="B1252" s="19" t="s">
        <v>145</v>
      </c>
      <c r="C1252" s="6" t="s">
        <v>223</v>
      </c>
      <c r="D1252" s="5" t="s">
        <v>359</v>
      </c>
      <c r="E1252" s="5" t="s">
        <v>107</v>
      </c>
      <c r="F1252" s="7">
        <v>15</v>
      </c>
      <c r="G1252" s="8">
        <v>256.16619000000003</v>
      </c>
      <c r="H1252" s="9">
        <v>741</v>
      </c>
      <c r="I1252" s="8">
        <f>H1252*$H$1</f>
        <v>74.10000000000001</v>
      </c>
      <c r="J1252" s="8"/>
      <c r="K1252" s="15"/>
      <c r="L1252" s="5"/>
      <c r="M1252" s="8"/>
      <c r="N1252" s="5"/>
      <c r="O1252" s="8"/>
      <c r="P1252" s="9"/>
      <c r="Q1252" s="8"/>
      <c r="R1252" s="8"/>
      <c r="S1252" s="8"/>
      <c r="T1252" s="16">
        <f t="shared" si="37"/>
        <v>330.26619000000005</v>
      </c>
    </row>
    <row r="1253" spans="1:20" s="57" customFormat="1" ht="15" hidden="1" outlineLevel="2">
      <c r="A1253" s="5" t="s">
        <v>140</v>
      </c>
      <c r="B1253" s="19" t="s">
        <v>145</v>
      </c>
      <c r="C1253" s="6" t="s">
        <v>223</v>
      </c>
      <c r="D1253" s="5" t="s">
        <v>359</v>
      </c>
      <c r="E1253" s="5" t="s">
        <v>107</v>
      </c>
      <c r="F1253" s="7" t="s">
        <v>137</v>
      </c>
      <c r="G1253" s="8">
        <v>444.82465600000006</v>
      </c>
      <c r="H1253" s="9">
        <v>89</v>
      </c>
      <c r="I1253" s="8">
        <f>H1253*$H$3</f>
        <v>5.34</v>
      </c>
      <c r="J1253" s="8"/>
      <c r="K1253" s="15"/>
      <c r="L1253" s="5"/>
      <c r="M1253" s="8"/>
      <c r="N1253" s="5"/>
      <c r="O1253" s="8"/>
      <c r="P1253" s="9"/>
      <c r="Q1253" s="8"/>
      <c r="R1253" s="8"/>
      <c r="S1253" s="8"/>
      <c r="T1253" s="16">
        <f t="shared" si="37"/>
        <v>450.16465600000004</v>
      </c>
    </row>
    <row r="1254" spans="1:20" s="57" customFormat="1" ht="15" hidden="1" outlineLevel="2">
      <c r="A1254" s="5" t="s">
        <v>140</v>
      </c>
      <c r="B1254" s="19" t="s">
        <v>145</v>
      </c>
      <c r="C1254" s="6" t="s">
        <v>223</v>
      </c>
      <c r="D1254" s="5" t="s">
        <v>359</v>
      </c>
      <c r="E1254" s="5" t="s">
        <v>107</v>
      </c>
      <c r="F1254" s="7" t="s">
        <v>138</v>
      </c>
      <c r="G1254" s="8">
        <v>358.64743200000004</v>
      </c>
      <c r="H1254" s="9">
        <v>329</v>
      </c>
      <c r="I1254" s="8">
        <f>H1254*$H$3</f>
        <v>19.74</v>
      </c>
      <c r="J1254" s="8"/>
      <c r="K1254" s="15"/>
      <c r="L1254" s="5"/>
      <c r="M1254" s="8"/>
      <c r="N1254" s="5"/>
      <c r="O1254" s="8"/>
      <c r="P1254" s="9"/>
      <c r="Q1254" s="8"/>
      <c r="R1254" s="8"/>
      <c r="S1254" s="8"/>
      <c r="T1254" s="16">
        <f t="shared" si="37"/>
        <v>378.38743200000005</v>
      </c>
    </row>
    <row r="1255" spans="1:20" s="57" customFormat="1" ht="15" hidden="1" outlineLevel="2">
      <c r="A1255" s="5" t="s">
        <v>140</v>
      </c>
      <c r="B1255" s="19" t="s">
        <v>145</v>
      </c>
      <c r="C1255" s="6" t="s">
        <v>223</v>
      </c>
      <c r="D1255" s="5" t="s">
        <v>359</v>
      </c>
      <c r="E1255" s="5" t="s">
        <v>107</v>
      </c>
      <c r="F1255" s="7" t="s">
        <v>139</v>
      </c>
      <c r="G1255" s="8">
        <v>252.5117</v>
      </c>
      <c r="H1255" s="9">
        <v>402</v>
      </c>
      <c r="I1255" s="8">
        <f>H1255*$H$3</f>
        <v>24.119999999999997</v>
      </c>
      <c r="J1255" s="8"/>
      <c r="K1255" s="15"/>
      <c r="L1255" s="5"/>
      <c r="M1255" s="8"/>
      <c r="N1255" s="5"/>
      <c r="O1255" s="8"/>
      <c r="P1255" s="9"/>
      <c r="Q1255" s="8"/>
      <c r="R1255" s="8"/>
      <c r="S1255" s="8"/>
      <c r="T1255" s="16">
        <f t="shared" si="37"/>
        <v>276.63169999999997</v>
      </c>
    </row>
    <row r="1256" spans="1:20" s="57" customFormat="1" ht="15" hidden="1" outlineLevel="2">
      <c r="A1256" s="5" t="s">
        <v>140</v>
      </c>
      <c r="B1256" s="19" t="s">
        <v>145</v>
      </c>
      <c r="C1256" s="6" t="s">
        <v>223</v>
      </c>
      <c r="D1256" s="5" t="s">
        <v>359</v>
      </c>
      <c r="E1256" s="5" t="s">
        <v>107</v>
      </c>
      <c r="F1256" s="7" t="s">
        <v>116</v>
      </c>
      <c r="G1256" s="8">
        <v>5.2469606</v>
      </c>
      <c r="H1256" s="9">
        <v>9</v>
      </c>
      <c r="I1256" s="8">
        <f>H1256*$H$2</f>
        <v>4.32</v>
      </c>
      <c r="J1256" s="8"/>
      <c r="K1256" s="15"/>
      <c r="L1256" s="5"/>
      <c r="M1256" s="8"/>
      <c r="N1256" s="5"/>
      <c r="O1256" s="8"/>
      <c r="P1256" s="9"/>
      <c r="Q1256" s="8"/>
      <c r="R1256" s="8"/>
      <c r="S1256" s="8"/>
      <c r="T1256" s="16">
        <f t="shared" si="37"/>
        <v>9.566960600000002</v>
      </c>
    </row>
    <row r="1257" spans="1:20" s="57" customFormat="1" ht="15" hidden="1" outlineLevel="2">
      <c r="A1257" s="5" t="s">
        <v>140</v>
      </c>
      <c r="B1257" s="19" t="s">
        <v>145</v>
      </c>
      <c r="C1257" s="6" t="s">
        <v>223</v>
      </c>
      <c r="D1257" s="5" t="s">
        <v>359</v>
      </c>
      <c r="E1257" s="5" t="s">
        <v>107</v>
      </c>
      <c r="F1257" s="7" t="s">
        <v>171</v>
      </c>
      <c r="G1257" s="8">
        <v>81.431636</v>
      </c>
      <c r="H1257" s="9">
        <v>32</v>
      </c>
      <c r="I1257" s="8">
        <f>H1257*$H$3</f>
        <v>1.92</v>
      </c>
      <c r="J1257" s="8"/>
      <c r="K1257" s="15"/>
      <c r="L1257" s="5"/>
      <c r="M1257" s="8"/>
      <c r="N1257" s="5"/>
      <c r="O1257" s="8"/>
      <c r="P1257" s="9"/>
      <c r="Q1257" s="8"/>
      <c r="R1257" s="8"/>
      <c r="S1257" s="8"/>
      <c r="T1257" s="16">
        <f t="shared" si="37"/>
        <v>83.351636</v>
      </c>
    </row>
    <row r="1258" spans="1:20" s="57" customFormat="1" ht="15" hidden="1" outlineLevel="2">
      <c r="A1258" s="5" t="s">
        <v>140</v>
      </c>
      <c r="B1258" s="19" t="s">
        <v>145</v>
      </c>
      <c r="C1258" s="6" t="s">
        <v>223</v>
      </c>
      <c r="D1258" s="5" t="s">
        <v>359</v>
      </c>
      <c r="E1258" s="5" t="s">
        <v>107</v>
      </c>
      <c r="F1258" s="5" t="s">
        <v>110</v>
      </c>
      <c r="G1258" s="52"/>
      <c r="H1258" s="53"/>
      <c r="I1258" s="52"/>
      <c r="J1258" s="52">
        <v>180</v>
      </c>
      <c r="K1258" s="15"/>
      <c r="L1258" s="5"/>
      <c r="M1258" s="52"/>
      <c r="N1258" s="5"/>
      <c r="O1258" s="52"/>
      <c r="P1258" s="53"/>
      <c r="Q1258" s="52"/>
      <c r="R1258" s="52"/>
      <c r="S1258" s="52"/>
      <c r="T1258" s="16">
        <f t="shared" si="37"/>
        <v>180</v>
      </c>
    </row>
    <row r="1259" spans="1:20" s="57" customFormat="1" ht="15" hidden="1" outlineLevel="2">
      <c r="A1259" s="5" t="s">
        <v>140</v>
      </c>
      <c r="B1259" s="19" t="s">
        <v>145</v>
      </c>
      <c r="C1259" s="6" t="s">
        <v>223</v>
      </c>
      <c r="D1259" s="5" t="s">
        <v>359</v>
      </c>
      <c r="E1259" s="5" t="s">
        <v>133</v>
      </c>
      <c r="F1259" s="5" t="s">
        <v>133</v>
      </c>
      <c r="G1259" s="52"/>
      <c r="H1259" s="53"/>
      <c r="I1259" s="52"/>
      <c r="J1259" s="52"/>
      <c r="K1259" s="15"/>
      <c r="L1259" s="5"/>
      <c r="M1259" s="52"/>
      <c r="N1259" s="5"/>
      <c r="O1259" s="52"/>
      <c r="P1259" s="53"/>
      <c r="Q1259" s="52"/>
      <c r="R1259" s="52"/>
      <c r="S1259" s="52">
        <v>146.02</v>
      </c>
      <c r="T1259" s="16">
        <f t="shared" si="37"/>
        <v>146.02</v>
      </c>
    </row>
    <row r="1260" spans="1:20" s="57" customFormat="1" ht="15" hidden="1" outlineLevel="2">
      <c r="A1260" s="5" t="s">
        <v>140</v>
      </c>
      <c r="B1260" s="19" t="s">
        <v>167</v>
      </c>
      <c r="C1260" s="6" t="s">
        <v>246</v>
      </c>
      <c r="D1260" s="5" t="s">
        <v>404</v>
      </c>
      <c r="E1260" s="5" t="s">
        <v>107</v>
      </c>
      <c r="F1260" s="7">
        <v>15</v>
      </c>
      <c r="G1260" s="8">
        <v>2.197769</v>
      </c>
      <c r="H1260" s="9">
        <v>6</v>
      </c>
      <c r="I1260" s="8">
        <f>H1260*$H$1</f>
        <v>0.6000000000000001</v>
      </c>
      <c r="J1260" s="8"/>
      <c r="K1260" s="15"/>
      <c r="L1260" s="5"/>
      <c r="M1260" s="8"/>
      <c r="N1260" s="5"/>
      <c r="O1260" s="8"/>
      <c r="P1260" s="9"/>
      <c r="Q1260" s="8"/>
      <c r="R1260" s="8"/>
      <c r="S1260" s="8"/>
      <c r="T1260" s="16">
        <f t="shared" si="37"/>
        <v>2.797769</v>
      </c>
    </row>
    <row r="1261" spans="1:20" s="57" customFormat="1" ht="15" hidden="1" outlineLevel="2">
      <c r="A1261" s="5" t="s">
        <v>140</v>
      </c>
      <c r="B1261" s="19" t="s">
        <v>167</v>
      </c>
      <c r="C1261" s="6" t="s">
        <v>246</v>
      </c>
      <c r="D1261" s="5" t="s">
        <v>404</v>
      </c>
      <c r="E1261" s="5" t="s">
        <v>107</v>
      </c>
      <c r="F1261" s="7" t="s">
        <v>137</v>
      </c>
      <c r="G1261" s="8">
        <v>9.89232</v>
      </c>
      <c r="H1261" s="9">
        <v>2</v>
      </c>
      <c r="I1261" s="8">
        <f>H1261*$H$3</f>
        <v>0.12</v>
      </c>
      <c r="J1261" s="8"/>
      <c r="K1261" s="15"/>
      <c r="L1261" s="5"/>
      <c r="M1261" s="8"/>
      <c r="N1261" s="5"/>
      <c r="O1261" s="8"/>
      <c r="P1261" s="9"/>
      <c r="Q1261" s="8"/>
      <c r="R1261" s="8"/>
      <c r="S1261" s="8"/>
      <c r="T1261" s="16">
        <f t="shared" si="37"/>
        <v>10.012319999999999</v>
      </c>
    </row>
    <row r="1262" spans="1:20" s="57" customFormat="1" ht="15" hidden="1" outlineLevel="2">
      <c r="A1262" s="5" t="s">
        <v>140</v>
      </c>
      <c r="B1262" s="19" t="s">
        <v>167</v>
      </c>
      <c r="C1262" s="6" t="s">
        <v>246</v>
      </c>
      <c r="D1262" s="5" t="s">
        <v>404</v>
      </c>
      <c r="E1262" s="5" t="s">
        <v>107</v>
      </c>
      <c r="F1262" s="7" t="s">
        <v>138</v>
      </c>
      <c r="G1262" s="8">
        <v>30.864876000000002</v>
      </c>
      <c r="H1262" s="9">
        <v>20</v>
      </c>
      <c r="I1262" s="8">
        <f>H1262*$H$3</f>
        <v>1.2</v>
      </c>
      <c r="J1262" s="8"/>
      <c r="K1262" s="15"/>
      <c r="L1262" s="5"/>
      <c r="M1262" s="8"/>
      <c r="N1262" s="5"/>
      <c r="O1262" s="8"/>
      <c r="P1262" s="9"/>
      <c r="Q1262" s="8"/>
      <c r="R1262" s="8"/>
      <c r="S1262" s="8"/>
      <c r="T1262" s="16">
        <f t="shared" si="37"/>
        <v>32.064876000000005</v>
      </c>
    </row>
    <row r="1263" spans="1:20" s="57" customFormat="1" ht="15" hidden="1" outlineLevel="2">
      <c r="A1263" s="5" t="s">
        <v>140</v>
      </c>
      <c r="B1263" s="19" t="s">
        <v>167</v>
      </c>
      <c r="C1263" s="6" t="s">
        <v>246</v>
      </c>
      <c r="D1263" s="5" t="s">
        <v>404</v>
      </c>
      <c r="E1263" s="5" t="s">
        <v>107</v>
      </c>
      <c r="F1263" s="7" t="s">
        <v>139</v>
      </c>
      <c r="G1263" s="8">
        <v>8.25195</v>
      </c>
      <c r="H1263" s="9">
        <v>15</v>
      </c>
      <c r="I1263" s="8">
        <f>H1263*$H$3</f>
        <v>0.8999999999999999</v>
      </c>
      <c r="J1263" s="8"/>
      <c r="K1263" s="15"/>
      <c r="L1263" s="5"/>
      <c r="M1263" s="8"/>
      <c r="N1263" s="5"/>
      <c r="O1263" s="8"/>
      <c r="P1263" s="9"/>
      <c r="Q1263" s="8"/>
      <c r="R1263" s="8"/>
      <c r="S1263" s="8"/>
      <c r="T1263" s="16">
        <f t="shared" si="37"/>
        <v>9.151950000000001</v>
      </c>
    </row>
    <row r="1264" spans="1:20" s="57" customFormat="1" ht="15" hidden="1" outlineLevel="2">
      <c r="A1264" s="5" t="s">
        <v>140</v>
      </c>
      <c r="B1264" s="19" t="s">
        <v>167</v>
      </c>
      <c r="C1264" s="6" t="s">
        <v>246</v>
      </c>
      <c r="D1264" s="5" t="s">
        <v>404</v>
      </c>
      <c r="E1264" s="5" t="s">
        <v>107</v>
      </c>
      <c r="F1264" s="7" t="s">
        <v>116</v>
      </c>
      <c r="G1264" s="8">
        <v>31.063074</v>
      </c>
      <c r="H1264" s="9">
        <v>30</v>
      </c>
      <c r="I1264" s="8">
        <f>H1264*$H$2</f>
        <v>14.399999999999999</v>
      </c>
      <c r="J1264" s="8"/>
      <c r="K1264" s="15"/>
      <c r="L1264" s="5"/>
      <c r="M1264" s="8"/>
      <c r="N1264" s="5"/>
      <c r="O1264" s="8"/>
      <c r="P1264" s="9"/>
      <c r="Q1264" s="8"/>
      <c r="R1264" s="8"/>
      <c r="S1264" s="8"/>
      <c r="T1264" s="16">
        <f t="shared" si="37"/>
        <v>45.463074</v>
      </c>
    </row>
    <row r="1265" spans="1:20" s="57" customFormat="1" ht="15" hidden="1" outlineLevel="2">
      <c r="A1265" s="5" t="s">
        <v>140</v>
      </c>
      <c r="B1265" s="19" t="s">
        <v>167</v>
      </c>
      <c r="C1265" s="6" t="s">
        <v>246</v>
      </c>
      <c r="D1265" s="5" t="s">
        <v>404</v>
      </c>
      <c r="E1265" s="5" t="s">
        <v>107</v>
      </c>
      <c r="F1265" s="5" t="s">
        <v>110</v>
      </c>
      <c r="G1265" s="52"/>
      <c r="H1265" s="53"/>
      <c r="I1265" s="52"/>
      <c r="J1265" s="52">
        <v>90</v>
      </c>
      <c r="K1265" s="15"/>
      <c r="L1265" s="5"/>
      <c r="M1265" s="52"/>
      <c r="N1265" s="5"/>
      <c r="O1265" s="52"/>
      <c r="P1265" s="53"/>
      <c r="Q1265" s="52"/>
      <c r="R1265" s="52"/>
      <c r="S1265" s="52"/>
      <c r="T1265" s="16">
        <f t="shared" si="37"/>
        <v>90</v>
      </c>
    </row>
    <row r="1266" spans="1:20" s="57" customFormat="1" ht="15" hidden="1" outlineLevel="2">
      <c r="A1266" s="12" t="s">
        <v>140</v>
      </c>
      <c r="B1266" s="20" t="s">
        <v>247</v>
      </c>
      <c r="C1266" s="12" t="s">
        <v>246</v>
      </c>
      <c r="D1266" s="12" t="s">
        <v>20</v>
      </c>
      <c r="E1266" s="12" t="s">
        <v>111</v>
      </c>
      <c r="F1266" s="12" t="s">
        <v>111</v>
      </c>
      <c r="G1266" s="54"/>
      <c r="H1266" s="55"/>
      <c r="I1266" s="54"/>
      <c r="J1266" s="54"/>
      <c r="K1266" s="14">
        <v>1</v>
      </c>
      <c r="L1266" s="13">
        <v>0.21</v>
      </c>
      <c r="M1266" s="54">
        <f>K1266*L1266*$M$2</f>
        <v>658.35</v>
      </c>
      <c r="N1266" s="56"/>
      <c r="O1266" s="54"/>
      <c r="P1266" s="55"/>
      <c r="Q1266" s="54"/>
      <c r="R1266" s="54"/>
      <c r="S1266" s="54"/>
      <c r="T1266" s="16">
        <f t="shared" si="37"/>
        <v>658.35</v>
      </c>
    </row>
    <row r="1267" spans="1:20" s="57" customFormat="1" ht="15" hidden="1" outlineLevel="2">
      <c r="A1267" s="5" t="s">
        <v>140</v>
      </c>
      <c r="B1267" s="19" t="s">
        <v>142</v>
      </c>
      <c r="C1267" s="6" t="s">
        <v>43</v>
      </c>
      <c r="D1267" s="5" t="s">
        <v>451</v>
      </c>
      <c r="E1267" s="5" t="s">
        <v>36</v>
      </c>
      <c r="F1267" s="5" t="s">
        <v>36</v>
      </c>
      <c r="G1267" s="52"/>
      <c r="H1267" s="53"/>
      <c r="I1267" s="52"/>
      <c r="J1267" s="52"/>
      <c r="K1267" s="15"/>
      <c r="L1267" s="5"/>
      <c r="M1267" s="52"/>
      <c r="N1267" s="15">
        <f>O1267/$O$2</f>
        <v>0.5</v>
      </c>
      <c r="O1267" s="52">
        <v>36</v>
      </c>
      <c r="P1267" s="53"/>
      <c r="Q1267" s="52"/>
      <c r="R1267" s="52"/>
      <c r="S1267" s="52"/>
      <c r="T1267" s="16">
        <f t="shared" si="37"/>
        <v>36</v>
      </c>
    </row>
    <row r="1268" spans="1:20" s="57" customFormat="1" ht="15" hidden="1" outlineLevel="2">
      <c r="A1268" s="5" t="s">
        <v>140</v>
      </c>
      <c r="B1268" s="19" t="s">
        <v>142</v>
      </c>
      <c r="C1268" s="6" t="s">
        <v>256</v>
      </c>
      <c r="D1268" s="5" t="s">
        <v>451</v>
      </c>
      <c r="E1268" s="5" t="s">
        <v>107</v>
      </c>
      <c r="F1268" s="7">
        <v>15</v>
      </c>
      <c r="G1268" s="8">
        <v>0.6999920000000001</v>
      </c>
      <c r="H1268" s="9">
        <v>2</v>
      </c>
      <c r="I1268" s="8">
        <f>H1268*$H$1</f>
        <v>0.2</v>
      </c>
      <c r="J1268" s="8"/>
      <c r="K1268" s="15"/>
      <c r="L1268" s="5"/>
      <c r="M1268" s="8"/>
      <c r="N1268" s="5"/>
      <c r="O1268" s="8"/>
      <c r="P1268" s="9"/>
      <c r="Q1268" s="8"/>
      <c r="R1268" s="8"/>
      <c r="S1268" s="8"/>
      <c r="T1268" s="16">
        <f t="shared" si="37"/>
        <v>0.8999920000000001</v>
      </c>
    </row>
    <row r="1269" spans="1:20" s="57" customFormat="1" ht="15" hidden="1" outlineLevel="2">
      <c r="A1269" s="5" t="s">
        <v>140</v>
      </c>
      <c r="B1269" s="19" t="s">
        <v>142</v>
      </c>
      <c r="C1269" s="6" t="s">
        <v>256</v>
      </c>
      <c r="D1269" s="5" t="s">
        <v>451</v>
      </c>
      <c r="E1269" s="5" t="s">
        <v>107</v>
      </c>
      <c r="F1269" s="7" t="s">
        <v>137</v>
      </c>
      <c r="G1269" s="8">
        <v>49.66769000000001</v>
      </c>
      <c r="H1269" s="9">
        <v>16</v>
      </c>
      <c r="I1269" s="8">
        <f>H1269*$H$3</f>
        <v>0.96</v>
      </c>
      <c r="J1269" s="8"/>
      <c r="K1269" s="15"/>
      <c r="L1269" s="5"/>
      <c r="M1269" s="8"/>
      <c r="N1269" s="5"/>
      <c r="O1269" s="8"/>
      <c r="P1269" s="9"/>
      <c r="Q1269" s="8"/>
      <c r="R1269" s="8"/>
      <c r="S1269" s="8"/>
      <c r="T1269" s="16">
        <f t="shared" si="37"/>
        <v>50.62769000000001</v>
      </c>
    </row>
    <row r="1270" spans="1:20" s="57" customFormat="1" ht="15" hidden="1" outlineLevel="2">
      <c r="A1270" s="5" t="s">
        <v>140</v>
      </c>
      <c r="B1270" s="19" t="s">
        <v>142</v>
      </c>
      <c r="C1270" s="6" t="s">
        <v>256</v>
      </c>
      <c r="D1270" s="5" t="s">
        <v>451</v>
      </c>
      <c r="E1270" s="5" t="s">
        <v>107</v>
      </c>
      <c r="F1270" s="7" t="s">
        <v>116</v>
      </c>
      <c r="G1270" s="8">
        <v>43.254329999999996</v>
      </c>
      <c r="H1270" s="9">
        <v>89</v>
      </c>
      <c r="I1270" s="8">
        <f>H1270*$H$2</f>
        <v>42.72</v>
      </c>
      <c r="J1270" s="8"/>
      <c r="K1270" s="15"/>
      <c r="L1270" s="5"/>
      <c r="M1270" s="8"/>
      <c r="N1270" s="5"/>
      <c r="O1270" s="8"/>
      <c r="P1270" s="9"/>
      <c r="Q1270" s="8"/>
      <c r="R1270" s="8"/>
      <c r="S1270" s="8"/>
      <c r="T1270" s="16">
        <f t="shared" si="37"/>
        <v>85.97433</v>
      </c>
    </row>
    <row r="1271" spans="1:20" s="57" customFormat="1" ht="15" hidden="1" outlineLevel="2">
      <c r="A1271" s="5" t="s">
        <v>140</v>
      </c>
      <c r="B1271" s="19" t="s">
        <v>142</v>
      </c>
      <c r="C1271" s="6" t="s">
        <v>256</v>
      </c>
      <c r="D1271" s="5" t="s">
        <v>451</v>
      </c>
      <c r="E1271" s="5" t="s">
        <v>107</v>
      </c>
      <c r="F1271" s="5" t="s">
        <v>110</v>
      </c>
      <c r="G1271" s="52"/>
      <c r="H1271" s="53"/>
      <c r="I1271" s="52"/>
      <c r="J1271" s="52">
        <v>45</v>
      </c>
      <c r="K1271" s="15"/>
      <c r="L1271" s="5"/>
      <c r="M1271" s="52"/>
      <c r="N1271" s="5"/>
      <c r="O1271" s="52"/>
      <c r="P1271" s="53"/>
      <c r="Q1271" s="52"/>
      <c r="R1271" s="52"/>
      <c r="S1271" s="52"/>
      <c r="T1271" s="16">
        <f t="shared" si="37"/>
        <v>45</v>
      </c>
    </row>
    <row r="1272" spans="1:20" s="57" customFormat="1" ht="15" hidden="1" outlineLevel="2">
      <c r="A1272" s="5" t="s">
        <v>140</v>
      </c>
      <c r="B1272" s="19" t="s">
        <v>142</v>
      </c>
      <c r="C1272" s="6" t="s">
        <v>256</v>
      </c>
      <c r="D1272" s="5" t="s">
        <v>451</v>
      </c>
      <c r="E1272" s="5" t="s">
        <v>133</v>
      </c>
      <c r="F1272" s="5" t="s">
        <v>133</v>
      </c>
      <c r="G1272" s="52"/>
      <c r="H1272" s="53"/>
      <c r="I1272" s="52"/>
      <c r="J1272" s="52"/>
      <c r="K1272" s="15"/>
      <c r="L1272" s="5"/>
      <c r="M1272" s="52"/>
      <c r="N1272" s="5"/>
      <c r="O1272" s="52"/>
      <c r="P1272" s="53"/>
      <c r="Q1272" s="52"/>
      <c r="R1272" s="52"/>
      <c r="S1272" s="52">
        <v>198.18</v>
      </c>
      <c r="T1272" s="16">
        <f t="shared" si="37"/>
        <v>198.18</v>
      </c>
    </row>
    <row r="1273" spans="1:20" s="57" customFormat="1" ht="15" hidden="1" outlineLevel="2">
      <c r="A1273" s="5" t="s">
        <v>140</v>
      </c>
      <c r="B1273" s="19" t="s">
        <v>142</v>
      </c>
      <c r="C1273" s="6" t="s">
        <v>510</v>
      </c>
      <c r="D1273" s="5" t="s">
        <v>451</v>
      </c>
      <c r="E1273" s="5" t="s">
        <v>36</v>
      </c>
      <c r="F1273" s="5" t="s">
        <v>36</v>
      </c>
      <c r="G1273" s="52"/>
      <c r="H1273" s="53"/>
      <c r="I1273" s="52"/>
      <c r="J1273" s="52"/>
      <c r="K1273" s="15"/>
      <c r="L1273" s="5"/>
      <c r="M1273" s="52"/>
      <c r="N1273" s="15">
        <f>O1273/$O$2</f>
        <v>0.75</v>
      </c>
      <c r="O1273" s="52">
        <v>54</v>
      </c>
      <c r="P1273" s="53"/>
      <c r="Q1273" s="52"/>
      <c r="R1273" s="52"/>
      <c r="S1273" s="52"/>
      <c r="T1273" s="16">
        <f t="shared" si="37"/>
        <v>54</v>
      </c>
    </row>
    <row r="1274" spans="1:20" s="57" customFormat="1" ht="15" hidden="1" outlineLevel="2">
      <c r="A1274" s="5" t="s">
        <v>140</v>
      </c>
      <c r="B1274" s="19" t="s">
        <v>142</v>
      </c>
      <c r="C1274" s="6" t="s">
        <v>257</v>
      </c>
      <c r="D1274" s="5" t="s">
        <v>451</v>
      </c>
      <c r="E1274" s="5" t="s">
        <v>107</v>
      </c>
      <c r="F1274" s="7">
        <v>15</v>
      </c>
      <c r="G1274" s="8">
        <v>150.54460300000002</v>
      </c>
      <c r="H1274" s="9">
        <v>434</v>
      </c>
      <c r="I1274" s="8">
        <f>H1274*$H$1</f>
        <v>43.400000000000006</v>
      </c>
      <c r="J1274" s="8"/>
      <c r="K1274" s="15"/>
      <c r="L1274" s="5"/>
      <c r="M1274" s="8"/>
      <c r="N1274" s="5"/>
      <c r="O1274" s="8"/>
      <c r="P1274" s="9"/>
      <c r="Q1274" s="8"/>
      <c r="R1274" s="8"/>
      <c r="S1274" s="8"/>
      <c r="T1274" s="16">
        <f t="shared" si="37"/>
        <v>193.94460300000003</v>
      </c>
    </row>
    <row r="1275" spans="1:20" s="57" customFormat="1" ht="15" hidden="1" outlineLevel="2">
      <c r="A1275" s="5" t="s">
        <v>140</v>
      </c>
      <c r="B1275" s="19" t="s">
        <v>142</v>
      </c>
      <c r="C1275" s="6" t="s">
        <v>257</v>
      </c>
      <c r="D1275" s="5" t="s">
        <v>451</v>
      </c>
      <c r="E1275" s="5" t="s">
        <v>107</v>
      </c>
      <c r="F1275" s="5" t="s">
        <v>110</v>
      </c>
      <c r="G1275" s="52"/>
      <c r="H1275" s="53"/>
      <c r="I1275" s="52"/>
      <c r="J1275" s="52">
        <v>30</v>
      </c>
      <c r="K1275" s="15"/>
      <c r="L1275" s="5"/>
      <c r="M1275" s="52"/>
      <c r="N1275" s="5"/>
      <c r="O1275" s="52"/>
      <c r="P1275" s="53"/>
      <c r="Q1275" s="52"/>
      <c r="R1275" s="52"/>
      <c r="S1275" s="52"/>
      <c r="T1275" s="16">
        <f t="shared" si="37"/>
        <v>30</v>
      </c>
    </row>
    <row r="1276" spans="1:20" s="57" customFormat="1" ht="15" hidden="1" outlineLevel="2">
      <c r="A1276" s="5" t="s">
        <v>140</v>
      </c>
      <c r="B1276" s="19" t="s">
        <v>142</v>
      </c>
      <c r="C1276" s="6" t="s">
        <v>257</v>
      </c>
      <c r="D1276" s="5" t="s">
        <v>451</v>
      </c>
      <c r="E1276" s="5" t="s">
        <v>133</v>
      </c>
      <c r="F1276" s="5" t="s">
        <v>133</v>
      </c>
      <c r="G1276" s="52"/>
      <c r="H1276" s="53"/>
      <c r="I1276" s="52"/>
      <c r="J1276" s="52"/>
      <c r="K1276" s="15"/>
      <c r="L1276" s="5"/>
      <c r="M1276" s="52"/>
      <c r="N1276" s="5"/>
      <c r="O1276" s="52"/>
      <c r="P1276" s="53"/>
      <c r="Q1276" s="52"/>
      <c r="R1276" s="52"/>
      <c r="S1276" s="52">
        <v>10.33</v>
      </c>
      <c r="T1276" s="16">
        <f t="shared" si="37"/>
        <v>10.33</v>
      </c>
    </row>
    <row r="1277" spans="1:20" s="57" customFormat="1" ht="15" hidden="1" outlineLevel="2">
      <c r="A1277" s="5" t="s">
        <v>140</v>
      </c>
      <c r="B1277" s="19" t="s">
        <v>145</v>
      </c>
      <c r="C1277" s="6" t="s">
        <v>222</v>
      </c>
      <c r="D1277" s="5" t="s">
        <v>358</v>
      </c>
      <c r="E1277" s="5" t="s">
        <v>107</v>
      </c>
      <c r="F1277" s="7">
        <v>15</v>
      </c>
      <c r="G1277" s="8">
        <v>198.01023700000002</v>
      </c>
      <c r="H1277" s="9">
        <v>569</v>
      </c>
      <c r="I1277" s="8">
        <f>H1277*$H$1</f>
        <v>56.900000000000006</v>
      </c>
      <c r="J1277" s="8"/>
      <c r="K1277" s="15"/>
      <c r="L1277" s="5"/>
      <c r="M1277" s="8"/>
      <c r="N1277" s="5"/>
      <c r="O1277" s="8"/>
      <c r="P1277" s="9"/>
      <c r="Q1277" s="8"/>
      <c r="R1277" s="8"/>
      <c r="S1277" s="8"/>
      <c r="T1277" s="16">
        <f t="shared" si="37"/>
        <v>254.91023700000002</v>
      </c>
    </row>
    <row r="1278" spans="1:20" s="57" customFormat="1" ht="15" hidden="1" outlineLevel="2">
      <c r="A1278" s="5" t="s">
        <v>140</v>
      </c>
      <c r="B1278" s="19" t="s">
        <v>145</v>
      </c>
      <c r="C1278" s="6" t="s">
        <v>222</v>
      </c>
      <c r="D1278" s="5" t="s">
        <v>358</v>
      </c>
      <c r="E1278" s="5" t="s">
        <v>107</v>
      </c>
      <c r="F1278" s="7" t="s">
        <v>137</v>
      </c>
      <c r="G1278" s="8">
        <v>82.22991</v>
      </c>
      <c r="H1278" s="9">
        <v>25</v>
      </c>
      <c r="I1278" s="8">
        <f>H1278*$H$3</f>
        <v>1.5</v>
      </c>
      <c r="J1278" s="8"/>
      <c r="K1278" s="15"/>
      <c r="L1278" s="5"/>
      <c r="M1278" s="8"/>
      <c r="N1278" s="5"/>
      <c r="O1278" s="8"/>
      <c r="P1278" s="9"/>
      <c r="Q1278" s="8"/>
      <c r="R1278" s="8"/>
      <c r="S1278" s="8"/>
      <c r="T1278" s="16">
        <f t="shared" si="37"/>
        <v>83.72991</v>
      </c>
    </row>
    <row r="1279" spans="1:20" s="57" customFormat="1" ht="15" hidden="1" outlineLevel="2">
      <c r="A1279" s="5" t="s">
        <v>140</v>
      </c>
      <c r="B1279" s="19" t="s">
        <v>145</v>
      </c>
      <c r="C1279" s="6" t="s">
        <v>222</v>
      </c>
      <c r="D1279" s="5" t="s">
        <v>358</v>
      </c>
      <c r="E1279" s="5" t="s">
        <v>107</v>
      </c>
      <c r="F1279" s="7" t="s">
        <v>138</v>
      </c>
      <c r="G1279" s="8">
        <v>12.651363000000002</v>
      </c>
      <c r="H1279" s="9">
        <v>9</v>
      </c>
      <c r="I1279" s="8">
        <f>H1279*$H$3</f>
        <v>0.54</v>
      </c>
      <c r="J1279" s="8"/>
      <c r="K1279" s="15"/>
      <c r="L1279" s="5"/>
      <c r="M1279" s="8"/>
      <c r="N1279" s="5"/>
      <c r="O1279" s="8"/>
      <c r="P1279" s="9"/>
      <c r="Q1279" s="8"/>
      <c r="R1279" s="8"/>
      <c r="S1279" s="8"/>
      <c r="T1279" s="16">
        <f t="shared" si="37"/>
        <v>13.191363000000003</v>
      </c>
    </row>
    <row r="1280" spans="1:20" s="57" customFormat="1" ht="15" hidden="1" outlineLevel="2">
      <c r="A1280" s="5" t="s">
        <v>140</v>
      </c>
      <c r="B1280" s="19" t="s">
        <v>145</v>
      </c>
      <c r="C1280" s="6" t="s">
        <v>222</v>
      </c>
      <c r="D1280" s="5" t="s">
        <v>358</v>
      </c>
      <c r="E1280" s="5" t="s">
        <v>107</v>
      </c>
      <c r="F1280" s="7" t="s">
        <v>139</v>
      </c>
      <c r="G1280" s="8">
        <v>419.11379999999997</v>
      </c>
      <c r="H1280" s="9">
        <v>625</v>
      </c>
      <c r="I1280" s="8">
        <f>H1280*$H$3</f>
        <v>37.5</v>
      </c>
      <c r="J1280" s="8"/>
      <c r="K1280" s="15"/>
      <c r="L1280" s="5"/>
      <c r="M1280" s="8"/>
      <c r="N1280" s="5"/>
      <c r="O1280" s="8"/>
      <c r="P1280" s="9"/>
      <c r="Q1280" s="8"/>
      <c r="R1280" s="8"/>
      <c r="S1280" s="8"/>
      <c r="T1280" s="16">
        <f t="shared" si="37"/>
        <v>456.61379999999997</v>
      </c>
    </row>
    <row r="1281" spans="1:20" s="57" customFormat="1" ht="15" hidden="1" outlineLevel="2">
      <c r="A1281" s="5" t="s">
        <v>140</v>
      </c>
      <c r="B1281" s="19" t="s">
        <v>145</v>
      </c>
      <c r="C1281" s="6" t="s">
        <v>222</v>
      </c>
      <c r="D1281" s="5" t="s">
        <v>358</v>
      </c>
      <c r="E1281" s="5" t="s">
        <v>107</v>
      </c>
      <c r="F1281" s="7" t="s">
        <v>116</v>
      </c>
      <c r="G1281" s="8">
        <v>4.525542</v>
      </c>
      <c r="H1281" s="9">
        <v>4</v>
      </c>
      <c r="I1281" s="8">
        <f>H1281*$H$2</f>
        <v>1.92</v>
      </c>
      <c r="J1281" s="8"/>
      <c r="K1281" s="15"/>
      <c r="L1281" s="5"/>
      <c r="M1281" s="8"/>
      <c r="N1281" s="5"/>
      <c r="O1281" s="8"/>
      <c r="P1281" s="9"/>
      <c r="Q1281" s="8"/>
      <c r="R1281" s="8"/>
      <c r="S1281" s="8"/>
      <c r="T1281" s="16">
        <f t="shared" si="37"/>
        <v>6.445542</v>
      </c>
    </row>
    <row r="1282" spans="1:20" s="57" customFormat="1" ht="15" hidden="1" outlineLevel="2">
      <c r="A1282" s="5" t="s">
        <v>140</v>
      </c>
      <c r="B1282" s="19" t="s">
        <v>145</v>
      </c>
      <c r="C1282" s="6" t="s">
        <v>222</v>
      </c>
      <c r="D1282" s="5" t="s">
        <v>358</v>
      </c>
      <c r="E1282" s="5" t="s">
        <v>107</v>
      </c>
      <c r="F1282" s="7" t="s">
        <v>171</v>
      </c>
      <c r="G1282" s="8">
        <v>21.836759999999998</v>
      </c>
      <c r="H1282" s="9">
        <v>6</v>
      </c>
      <c r="I1282" s="8">
        <f>H1282*$H$3</f>
        <v>0.36</v>
      </c>
      <c r="J1282" s="8"/>
      <c r="K1282" s="15"/>
      <c r="L1282" s="5"/>
      <c r="M1282" s="8"/>
      <c r="N1282" s="5"/>
      <c r="O1282" s="8"/>
      <c r="P1282" s="9"/>
      <c r="Q1282" s="8"/>
      <c r="R1282" s="8"/>
      <c r="S1282" s="8"/>
      <c r="T1282" s="16">
        <f t="shared" si="37"/>
        <v>22.196759999999998</v>
      </c>
    </row>
    <row r="1283" spans="1:20" s="57" customFormat="1" ht="15" hidden="1" outlineLevel="2">
      <c r="A1283" s="5" t="s">
        <v>140</v>
      </c>
      <c r="B1283" s="19" t="s">
        <v>145</v>
      </c>
      <c r="C1283" s="6" t="s">
        <v>222</v>
      </c>
      <c r="D1283" s="5" t="s">
        <v>358</v>
      </c>
      <c r="E1283" s="5" t="s">
        <v>107</v>
      </c>
      <c r="F1283" s="5" t="s">
        <v>110</v>
      </c>
      <c r="G1283" s="52"/>
      <c r="H1283" s="53"/>
      <c r="I1283" s="52"/>
      <c r="J1283" s="52">
        <v>240</v>
      </c>
      <c r="K1283" s="15"/>
      <c r="L1283" s="5"/>
      <c r="M1283" s="52"/>
      <c r="N1283" s="5"/>
      <c r="O1283" s="52"/>
      <c r="P1283" s="53"/>
      <c r="Q1283" s="52"/>
      <c r="R1283" s="52"/>
      <c r="S1283" s="52"/>
      <c r="T1283" s="16">
        <f t="shared" si="37"/>
        <v>240</v>
      </c>
    </row>
    <row r="1284" spans="1:20" s="57" customFormat="1" ht="15" hidden="1" outlineLevel="2">
      <c r="A1284" s="12" t="s">
        <v>140</v>
      </c>
      <c r="B1284" s="20" t="s">
        <v>145</v>
      </c>
      <c r="C1284" s="12" t="s">
        <v>511</v>
      </c>
      <c r="D1284" s="12" t="s">
        <v>10</v>
      </c>
      <c r="E1284" s="12" t="s">
        <v>111</v>
      </c>
      <c r="F1284" s="12" t="s">
        <v>111</v>
      </c>
      <c r="G1284" s="54"/>
      <c r="H1284" s="55"/>
      <c r="I1284" s="54"/>
      <c r="J1284" s="54"/>
      <c r="K1284" s="14">
        <v>2.2</v>
      </c>
      <c r="L1284" s="13">
        <v>0.03</v>
      </c>
      <c r="M1284" s="54">
        <f>K1284*L1284*$M$2</f>
        <v>206.91</v>
      </c>
      <c r="N1284" s="56"/>
      <c r="O1284" s="54"/>
      <c r="P1284" s="55"/>
      <c r="Q1284" s="54"/>
      <c r="R1284" s="54"/>
      <c r="S1284" s="54"/>
      <c r="T1284" s="16">
        <f t="shared" si="37"/>
        <v>206.91</v>
      </c>
    </row>
    <row r="1285" spans="1:20" s="57" customFormat="1" ht="15" hidden="1" outlineLevel="2">
      <c r="A1285" s="12" t="s">
        <v>140</v>
      </c>
      <c r="B1285" s="20" t="s">
        <v>145</v>
      </c>
      <c r="C1285" s="12" t="s">
        <v>511</v>
      </c>
      <c r="D1285" s="12" t="s">
        <v>358</v>
      </c>
      <c r="E1285" s="12" t="s">
        <v>111</v>
      </c>
      <c r="F1285" s="12" t="s">
        <v>111</v>
      </c>
      <c r="G1285" s="54"/>
      <c r="H1285" s="55"/>
      <c r="I1285" s="54"/>
      <c r="J1285" s="54"/>
      <c r="K1285" s="14">
        <v>2.2</v>
      </c>
      <c r="L1285" s="13">
        <v>0.06</v>
      </c>
      <c r="M1285" s="54">
        <f>K1285*L1285*$M$2</f>
        <v>413.82</v>
      </c>
      <c r="N1285" s="56"/>
      <c r="O1285" s="54"/>
      <c r="P1285" s="55"/>
      <c r="Q1285" s="54"/>
      <c r="R1285" s="54"/>
      <c r="S1285" s="54"/>
      <c r="T1285" s="16">
        <f t="shared" si="37"/>
        <v>413.82</v>
      </c>
    </row>
    <row r="1286" spans="1:20" s="57" customFormat="1" ht="15" hidden="1" outlineLevel="2">
      <c r="A1286" s="5" t="s">
        <v>140</v>
      </c>
      <c r="B1286" s="19" t="s">
        <v>226</v>
      </c>
      <c r="C1286" s="6" t="s">
        <v>495</v>
      </c>
      <c r="D1286" s="5" t="s">
        <v>388</v>
      </c>
      <c r="E1286" s="5" t="s">
        <v>36</v>
      </c>
      <c r="F1286" s="5" t="s">
        <v>36</v>
      </c>
      <c r="G1286" s="52"/>
      <c r="H1286" s="53"/>
      <c r="I1286" s="52"/>
      <c r="J1286" s="52"/>
      <c r="K1286" s="15"/>
      <c r="L1286" s="5"/>
      <c r="M1286" s="52"/>
      <c r="N1286" s="15">
        <f>O1286/$O$2</f>
        <v>0.75</v>
      </c>
      <c r="O1286" s="52">
        <v>54</v>
      </c>
      <c r="P1286" s="53"/>
      <c r="Q1286" s="52"/>
      <c r="R1286" s="52"/>
      <c r="S1286" s="52"/>
      <c r="T1286" s="16">
        <f t="shared" si="37"/>
        <v>54</v>
      </c>
    </row>
    <row r="1287" spans="1:20" s="57" customFormat="1" ht="15" hidden="1" outlineLevel="2">
      <c r="A1287" s="12" t="s">
        <v>140</v>
      </c>
      <c r="B1287" s="20" t="s">
        <v>226</v>
      </c>
      <c r="C1287" s="12" t="s">
        <v>495</v>
      </c>
      <c r="D1287" s="12" t="s">
        <v>388</v>
      </c>
      <c r="E1287" s="12" t="s">
        <v>111</v>
      </c>
      <c r="F1287" s="12" t="s">
        <v>111</v>
      </c>
      <c r="G1287" s="54"/>
      <c r="H1287" s="55"/>
      <c r="I1287" s="54"/>
      <c r="J1287" s="54"/>
      <c r="K1287" s="14">
        <v>1</v>
      </c>
      <c r="L1287" s="13">
        <v>0.21</v>
      </c>
      <c r="M1287" s="54">
        <f>K1287*L1287*$M$2</f>
        <v>658.35</v>
      </c>
      <c r="N1287" s="56"/>
      <c r="O1287" s="54"/>
      <c r="P1287" s="55"/>
      <c r="Q1287" s="54"/>
      <c r="R1287" s="54"/>
      <c r="S1287" s="54"/>
      <c r="T1287" s="16">
        <f t="shared" si="37"/>
        <v>658.35</v>
      </c>
    </row>
    <row r="1288" spans="1:20" s="57" customFormat="1" ht="15" hidden="1" outlineLevel="2">
      <c r="A1288" s="5" t="s">
        <v>140</v>
      </c>
      <c r="B1288" s="19" t="s">
        <v>226</v>
      </c>
      <c r="C1288" s="6" t="s">
        <v>495</v>
      </c>
      <c r="D1288" s="5" t="s">
        <v>409</v>
      </c>
      <c r="E1288" s="5" t="s">
        <v>107</v>
      </c>
      <c r="F1288" s="7" t="s">
        <v>860</v>
      </c>
      <c r="G1288" s="8">
        <v>0.88</v>
      </c>
      <c r="H1288" s="9"/>
      <c r="I1288" s="8"/>
      <c r="J1288" s="8"/>
      <c r="K1288" s="15"/>
      <c r="L1288" s="5"/>
      <c r="M1288" s="8"/>
      <c r="N1288" s="5"/>
      <c r="O1288" s="8"/>
      <c r="P1288" s="9"/>
      <c r="Q1288" s="8"/>
      <c r="R1288" s="8"/>
      <c r="S1288" s="8"/>
      <c r="T1288" s="16">
        <f t="shared" si="37"/>
        <v>0.88</v>
      </c>
    </row>
    <row r="1289" spans="1:20" s="57" customFormat="1" ht="15" hidden="1" outlineLevel="2">
      <c r="A1289" s="5" t="s">
        <v>140</v>
      </c>
      <c r="B1289" s="19" t="s">
        <v>226</v>
      </c>
      <c r="C1289" s="6" t="s">
        <v>228</v>
      </c>
      <c r="D1289" s="5" t="s">
        <v>388</v>
      </c>
      <c r="E1289" s="5" t="s">
        <v>107</v>
      </c>
      <c r="F1289" s="7">
        <v>15</v>
      </c>
      <c r="G1289" s="8">
        <v>27.896740000000005</v>
      </c>
      <c r="H1289" s="9">
        <v>79</v>
      </c>
      <c r="I1289" s="8">
        <f>H1289*$H$1</f>
        <v>7.9</v>
      </c>
      <c r="J1289" s="8"/>
      <c r="K1289" s="15"/>
      <c r="L1289" s="5"/>
      <c r="M1289" s="8"/>
      <c r="N1289" s="5"/>
      <c r="O1289" s="8"/>
      <c r="P1289" s="9"/>
      <c r="Q1289" s="8"/>
      <c r="R1289" s="8"/>
      <c r="S1289" s="8"/>
      <c r="T1289" s="16">
        <f t="shared" si="37"/>
        <v>35.79674000000001</v>
      </c>
    </row>
    <row r="1290" spans="1:20" s="57" customFormat="1" ht="15" hidden="1" outlineLevel="2">
      <c r="A1290" s="5" t="s">
        <v>140</v>
      </c>
      <c r="B1290" s="19" t="s">
        <v>226</v>
      </c>
      <c r="C1290" s="6" t="s">
        <v>228</v>
      </c>
      <c r="D1290" s="5" t="s">
        <v>388</v>
      </c>
      <c r="E1290" s="5" t="s">
        <v>107</v>
      </c>
      <c r="F1290" s="7" t="s">
        <v>137</v>
      </c>
      <c r="G1290" s="8">
        <v>64.3103845</v>
      </c>
      <c r="H1290" s="9">
        <v>11</v>
      </c>
      <c r="I1290" s="8">
        <f>H1290*$H$3</f>
        <v>0.6599999999999999</v>
      </c>
      <c r="J1290" s="8"/>
      <c r="K1290" s="15"/>
      <c r="L1290" s="5"/>
      <c r="M1290" s="8"/>
      <c r="N1290" s="5"/>
      <c r="O1290" s="8"/>
      <c r="P1290" s="9"/>
      <c r="Q1290" s="8"/>
      <c r="R1290" s="8"/>
      <c r="S1290" s="8"/>
      <c r="T1290" s="16">
        <f t="shared" si="37"/>
        <v>64.9703845</v>
      </c>
    </row>
    <row r="1291" spans="1:20" s="57" customFormat="1" ht="15" hidden="1" outlineLevel="2">
      <c r="A1291" s="5" t="s">
        <v>140</v>
      </c>
      <c r="B1291" s="19" t="s">
        <v>226</v>
      </c>
      <c r="C1291" s="6" t="s">
        <v>228</v>
      </c>
      <c r="D1291" s="5" t="s">
        <v>388</v>
      </c>
      <c r="E1291" s="5" t="s">
        <v>107</v>
      </c>
      <c r="F1291" s="7" t="s">
        <v>138</v>
      </c>
      <c r="G1291" s="8">
        <v>80.60061</v>
      </c>
      <c r="H1291" s="9">
        <v>53</v>
      </c>
      <c r="I1291" s="8">
        <f>H1291*$H$3</f>
        <v>3.1799999999999997</v>
      </c>
      <c r="J1291" s="8"/>
      <c r="K1291" s="15"/>
      <c r="L1291" s="5"/>
      <c r="M1291" s="8"/>
      <c r="N1291" s="5"/>
      <c r="O1291" s="8"/>
      <c r="P1291" s="9"/>
      <c r="Q1291" s="8"/>
      <c r="R1291" s="8"/>
      <c r="S1291" s="8"/>
      <c r="T1291" s="16">
        <f t="shared" si="37"/>
        <v>83.78061</v>
      </c>
    </row>
    <row r="1292" spans="1:20" s="57" customFormat="1" ht="15" hidden="1" outlineLevel="2">
      <c r="A1292" s="5" t="s">
        <v>140</v>
      </c>
      <c r="B1292" s="19" t="s">
        <v>226</v>
      </c>
      <c r="C1292" s="6" t="s">
        <v>228</v>
      </c>
      <c r="D1292" s="5" t="s">
        <v>388</v>
      </c>
      <c r="E1292" s="5" t="s">
        <v>107</v>
      </c>
      <c r="F1292" s="7" t="s">
        <v>139</v>
      </c>
      <c r="G1292" s="8">
        <v>54.27204999999999</v>
      </c>
      <c r="H1292" s="9">
        <v>87</v>
      </c>
      <c r="I1292" s="8">
        <f>H1292*$H$3</f>
        <v>5.22</v>
      </c>
      <c r="J1292" s="8"/>
      <c r="K1292" s="15"/>
      <c r="L1292" s="5"/>
      <c r="M1292" s="8"/>
      <c r="N1292" s="5"/>
      <c r="O1292" s="8"/>
      <c r="P1292" s="9"/>
      <c r="Q1292" s="8"/>
      <c r="R1292" s="8"/>
      <c r="S1292" s="8"/>
      <c r="T1292" s="16">
        <f t="shared" si="37"/>
        <v>59.49204999999999</v>
      </c>
    </row>
    <row r="1293" spans="1:20" s="57" customFormat="1" ht="15" hidden="1" outlineLevel="2">
      <c r="A1293" s="5" t="s">
        <v>140</v>
      </c>
      <c r="B1293" s="19" t="s">
        <v>226</v>
      </c>
      <c r="C1293" s="6" t="s">
        <v>228</v>
      </c>
      <c r="D1293" s="5" t="s">
        <v>388</v>
      </c>
      <c r="E1293" s="5" t="s">
        <v>107</v>
      </c>
      <c r="F1293" s="7" t="s">
        <v>116</v>
      </c>
      <c r="G1293" s="8">
        <v>36.142764</v>
      </c>
      <c r="H1293" s="9">
        <v>45</v>
      </c>
      <c r="I1293" s="8">
        <f>H1293*$H$2</f>
        <v>21.599999999999998</v>
      </c>
      <c r="J1293" s="8"/>
      <c r="K1293" s="15"/>
      <c r="L1293" s="5"/>
      <c r="M1293" s="8"/>
      <c r="N1293" s="5"/>
      <c r="O1293" s="8"/>
      <c r="P1293" s="9"/>
      <c r="Q1293" s="8"/>
      <c r="R1293" s="8"/>
      <c r="S1293" s="8"/>
      <c r="T1293" s="16">
        <f t="shared" si="37"/>
        <v>57.742763999999994</v>
      </c>
    </row>
    <row r="1294" spans="1:20" s="57" customFormat="1" ht="15" hidden="1" outlineLevel="2">
      <c r="A1294" s="5" t="s">
        <v>140</v>
      </c>
      <c r="B1294" s="19" t="s">
        <v>226</v>
      </c>
      <c r="C1294" s="6" t="s">
        <v>228</v>
      </c>
      <c r="D1294" s="5" t="s">
        <v>388</v>
      </c>
      <c r="E1294" s="5" t="s">
        <v>107</v>
      </c>
      <c r="F1294" s="5" t="s">
        <v>110</v>
      </c>
      <c r="G1294" s="52"/>
      <c r="H1294" s="53"/>
      <c r="I1294" s="52"/>
      <c r="J1294" s="52">
        <v>180</v>
      </c>
      <c r="K1294" s="15"/>
      <c r="L1294" s="5"/>
      <c r="M1294" s="52"/>
      <c r="N1294" s="5"/>
      <c r="O1294" s="52"/>
      <c r="P1294" s="53"/>
      <c r="Q1294" s="52"/>
      <c r="R1294" s="52"/>
      <c r="S1294" s="52"/>
      <c r="T1294" s="16">
        <f t="shared" si="37"/>
        <v>180</v>
      </c>
    </row>
    <row r="1295" spans="1:20" s="57" customFormat="1" ht="15" hidden="1" outlineLevel="2">
      <c r="A1295" s="5" t="s">
        <v>140</v>
      </c>
      <c r="B1295" s="19" t="s">
        <v>226</v>
      </c>
      <c r="C1295" s="6" t="s">
        <v>228</v>
      </c>
      <c r="D1295" s="5" t="s">
        <v>388</v>
      </c>
      <c r="E1295" s="5" t="s">
        <v>107</v>
      </c>
      <c r="F1295" s="7" t="s">
        <v>154</v>
      </c>
      <c r="G1295" s="8">
        <v>0.30800000000000005</v>
      </c>
      <c r="H1295" s="9">
        <v>1</v>
      </c>
      <c r="I1295" s="8">
        <f>H1295*$H$3</f>
        <v>0.06</v>
      </c>
      <c r="J1295" s="8"/>
      <c r="K1295" s="15"/>
      <c r="L1295" s="5"/>
      <c r="M1295" s="8"/>
      <c r="N1295" s="5"/>
      <c r="O1295" s="8"/>
      <c r="P1295" s="9"/>
      <c r="Q1295" s="8"/>
      <c r="R1295" s="8"/>
      <c r="S1295" s="8"/>
      <c r="T1295" s="16">
        <f t="shared" si="37"/>
        <v>0.36800000000000005</v>
      </c>
    </row>
    <row r="1296" spans="1:20" s="57" customFormat="1" ht="15" hidden="1" outlineLevel="2">
      <c r="A1296" s="5" t="s">
        <v>140</v>
      </c>
      <c r="B1296" s="19" t="s">
        <v>226</v>
      </c>
      <c r="C1296" s="6" t="s">
        <v>228</v>
      </c>
      <c r="D1296" s="5" t="s">
        <v>388</v>
      </c>
      <c r="E1296" s="5" t="s">
        <v>107</v>
      </c>
      <c r="F1296" s="7" t="s">
        <v>858</v>
      </c>
      <c r="G1296" s="8">
        <v>533.63</v>
      </c>
      <c r="H1296" s="9"/>
      <c r="I1296" s="8"/>
      <c r="J1296" s="8"/>
      <c r="K1296" s="15"/>
      <c r="L1296" s="5"/>
      <c r="M1296" s="8"/>
      <c r="N1296" s="5"/>
      <c r="O1296" s="8"/>
      <c r="P1296" s="9"/>
      <c r="Q1296" s="8"/>
      <c r="R1296" s="8"/>
      <c r="S1296" s="8"/>
      <c r="T1296" s="16">
        <f t="shared" si="37"/>
        <v>533.63</v>
      </c>
    </row>
    <row r="1297" spans="1:20" s="57" customFormat="1" ht="15" hidden="1" outlineLevel="2">
      <c r="A1297" s="5" t="s">
        <v>140</v>
      </c>
      <c r="B1297" s="19" t="s">
        <v>226</v>
      </c>
      <c r="C1297" s="6" t="s">
        <v>228</v>
      </c>
      <c r="D1297" s="5" t="s">
        <v>388</v>
      </c>
      <c r="E1297" s="5" t="s">
        <v>133</v>
      </c>
      <c r="F1297" s="5" t="s">
        <v>133</v>
      </c>
      <c r="G1297" s="52"/>
      <c r="H1297" s="53"/>
      <c r="I1297" s="52"/>
      <c r="J1297" s="52"/>
      <c r="K1297" s="15"/>
      <c r="L1297" s="5"/>
      <c r="M1297" s="52"/>
      <c r="N1297" s="5"/>
      <c r="O1297" s="52"/>
      <c r="P1297" s="53"/>
      <c r="Q1297" s="52"/>
      <c r="R1297" s="52"/>
      <c r="S1297" s="52">
        <v>6.11</v>
      </c>
      <c r="T1297" s="16">
        <f t="shared" si="37"/>
        <v>6.11</v>
      </c>
    </row>
    <row r="1298" spans="1:20" s="57" customFormat="1" ht="15" hidden="1" outlineLevel="2">
      <c r="A1298" s="5" t="s">
        <v>140</v>
      </c>
      <c r="B1298" s="19" t="s">
        <v>226</v>
      </c>
      <c r="C1298" s="6" t="s">
        <v>228</v>
      </c>
      <c r="D1298" s="5" t="s">
        <v>388</v>
      </c>
      <c r="E1298" s="5" t="s">
        <v>44</v>
      </c>
      <c r="F1298" s="5" t="s">
        <v>44</v>
      </c>
      <c r="G1298" s="52"/>
      <c r="H1298" s="53"/>
      <c r="I1298" s="52"/>
      <c r="J1298" s="52"/>
      <c r="K1298" s="15"/>
      <c r="L1298" s="5"/>
      <c r="M1298" s="52"/>
      <c r="N1298" s="5"/>
      <c r="O1298" s="52"/>
      <c r="P1298" s="53">
        <f>R1298/$R$2</f>
        <v>731</v>
      </c>
      <c r="Q1298" s="52">
        <v>180</v>
      </c>
      <c r="R1298" s="52">
        <v>7.31</v>
      </c>
      <c r="S1298" s="52"/>
      <c r="T1298" s="16">
        <f t="shared" si="37"/>
        <v>187.31</v>
      </c>
    </row>
    <row r="1299" spans="1:20" s="57" customFormat="1" ht="15" hidden="1" outlineLevel="2">
      <c r="A1299" s="5" t="s">
        <v>140</v>
      </c>
      <c r="B1299" s="19" t="s">
        <v>226</v>
      </c>
      <c r="C1299" s="6" t="s">
        <v>228</v>
      </c>
      <c r="D1299" s="5" t="s">
        <v>409</v>
      </c>
      <c r="E1299" s="5" t="s">
        <v>107</v>
      </c>
      <c r="F1299" s="7" t="s">
        <v>139</v>
      </c>
      <c r="G1299" s="8">
        <v>1.3397999999999999</v>
      </c>
      <c r="H1299" s="9">
        <v>3</v>
      </c>
      <c r="I1299" s="8">
        <f>H1299*$H$3</f>
        <v>0.18</v>
      </c>
      <c r="J1299" s="8"/>
      <c r="K1299" s="15"/>
      <c r="L1299" s="5"/>
      <c r="M1299" s="8"/>
      <c r="N1299" s="5"/>
      <c r="O1299" s="8"/>
      <c r="P1299" s="9"/>
      <c r="Q1299" s="8"/>
      <c r="R1299" s="8"/>
      <c r="S1299" s="8"/>
      <c r="T1299" s="16">
        <f t="shared" si="37"/>
        <v>1.5197999999999998</v>
      </c>
    </row>
    <row r="1300" spans="1:20" s="57" customFormat="1" ht="15" hidden="1" outlineLevel="2">
      <c r="A1300" s="5" t="s">
        <v>140</v>
      </c>
      <c r="B1300" s="19" t="s">
        <v>226</v>
      </c>
      <c r="C1300" s="6" t="s">
        <v>228</v>
      </c>
      <c r="D1300" s="5" t="s">
        <v>409</v>
      </c>
      <c r="E1300" s="5" t="s">
        <v>107</v>
      </c>
      <c r="F1300" s="5" t="s">
        <v>110</v>
      </c>
      <c r="G1300" s="52"/>
      <c r="H1300" s="53"/>
      <c r="I1300" s="52"/>
      <c r="J1300" s="52">
        <v>30</v>
      </c>
      <c r="K1300" s="15"/>
      <c r="L1300" s="5"/>
      <c r="M1300" s="52"/>
      <c r="N1300" s="5"/>
      <c r="O1300" s="52"/>
      <c r="P1300" s="53"/>
      <c r="Q1300" s="52"/>
      <c r="R1300" s="52"/>
      <c r="S1300" s="52"/>
      <c r="T1300" s="16">
        <f t="shared" si="37"/>
        <v>30</v>
      </c>
    </row>
    <row r="1301" spans="1:20" s="57" customFormat="1" ht="15" hidden="1" outlineLevel="2">
      <c r="A1301" s="5" t="s">
        <v>140</v>
      </c>
      <c r="B1301" s="19" t="s">
        <v>226</v>
      </c>
      <c r="C1301" s="6" t="s">
        <v>45</v>
      </c>
      <c r="D1301" s="5" t="s">
        <v>388</v>
      </c>
      <c r="E1301" s="5" t="s">
        <v>44</v>
      </c>
      <c r="F1301" s="5" t="s">
        <v>44</v>
      </c>
      <c r="G1301" s="52"/>
      <c r="H1301" s="53"/>
      <c r="I1301" s="52"/>
      <c r="J1301" s="52"/>
      <c r="K1301" s="15"/>
      <c r="L1301" s="5"/>
      <c r="M1301" s="52"/>
      <c r="N1301" s="5"/>
      <c r="O1301" s="52"/>
      <c r="P1301" s="53">
        <f>R1301/$R$2</f>
        <v>731</v>
      </c>
      <c r="Q1301" s="52">
        <v>701</v>
      </c>
      <c r="R1301" s="52">
        <v>7.31</v>
      </c>
      <c r="S1301" s="52"/>
      <c r="T1301" s="16">
        <f t="shared" si="37"/>
        <v>708.31</v>
      </c>
    </row>
    <row r="1302" spans="1:20" ht="15" hidden="1" outlineLevel="2">
      <c r="A1302" s="5" t="s">
        <v>140</v>
      </c>
      <c r="B1302" s="19" t="s">
        <v>145</v>
      </c>
      <c r="C1302" s="6" t="s">
        <v>221</v>
      </c>
      <c r="D1302" s="5" t="s">
        <v>357</v>
      </c>
      <c r="E1302" s="5" t="s">
        <v>107</v>
      </c>
      <c r="F1302" s="7">
        <v>15</v>
      </c>
      <c r="G1302" s="8">
        <v>33.270208000000004</v>
      </c>
      <c r="H1302" s="9">
        <v>95</v>
      </c>
      <c r="I1302" s="8">
        <f>H1302*$H$1</f>
        <v>9.5</v>
      </c>
      <c r="J1302" s="8"/>
      <c r="K1302" s="15"/>
      <c r="L1302" s="5"/>
      <c r="M1302" s="8"/>
      <c r="N1302" s="5"/>
      <c r="O1302" s="8"/>
      <c r="P1302" s="9"/>
      <c r="Q1302" s="8"/>
      <c r="R1302" s="8"/>
      <c r="S1302" s="8"/>
      <c r="T1302" s="16">
        <f t="shared" si="37"/>
        <v>42.770208000000004</v>
      </c>
    </row>
    <row r="1303" spans="1:20" ht="15" hidden="1" outlineLevel="2">
      <c r="A1303" s="5" t="s">
        <v>140</v>
      </c>
      <c r="B1303" s="19" t="s">
        <v>145</v>
      </c>
      <c r="C1303" s="6" t="s">
        <v>221</v>
      </c>
      <c r="D1303" s="5" t="s">
        <v>357</v>
      </c>
      <c r="E1303" s="5" t="s">
        <v>107</v>
      </c>
      <c r="F1303" s="7">
        <v>15</v>
      </c>
      <c r="G1303" s="8">
        <v>74.960908</v>
      </c>
      <c r="H1303" s="9">
        <v>217</v>
      </c>
      <c r="I1303" s="8">
        <f>H1303*$H$1</f>
        <v>21.700000000000003</v>
      </c>
      <c r="J1303" s="8"/>
      <c r="K1303" s="15"/>
      <c r="L1303" s="5"/>
      <c r="M1303" s="8"/>
      <c r="N1303" s="5"/>
      <c r="O1303" s="8"/>
      <c r="P1303" s="9"/>
      <c r="Q1303" s="8"/>
      <c r="R1303" s="8"/>
      <c r="S1303" s="8"/>
      <c r="T1303" s="16">
        <f t="shared" si="37"/>
        <v>96.660908</v>
      </c>
    </row>
    <row r="1304" spans="1:20" ht="15" hidden="1" outlineLevel="2">
      <c r="A1304" s="5" t="s">
        <v>140</v>
      </c>
      <c r="B1304" s="19" t="s">
        <v>145</v>
      </c>
      <c r="C1304" s="6" t="s">
        <v>221</v>
      </c>
      <c r="D1304" s="5" t="s">
        <v>357</v>
      </c>
      <c r="E1304" s="5" t="s">
        <v>107</v>
      </c>
      <c r="F1304" s="7" t="s">
        <v>138</v>
      </c>
      <c r="G1304" s="8">
        <v>6.482433</v>
      </c>
      <c r="H1304" s="9">
        <v>4</v>
      </c>
      <c r="I1304" s="8">
        <f>H1304*$H$3</f>
        <v>0.24</v>
      </c>
      <c r="J1304" s="8"/>
      <c r="K1304" s="15"/>
      <c r="L1304" s="5"/>
      <c r="M1304" s="8"/>
      <c r="N1304" s="5"/>
      <c r="O1304" s="8"/>
      <c r="P1304" s="9"/>
      <c r="Q1304" s="8"/>
      <c r="R1304" s="8"/>
      <c r="S1304" s="8"/>
      <c r="T1304" s="16">
        <f t="shared" si="37"/>
        <v>6.7224330000000005</v>
      </c>
    </row>
    <row r="1305" spans="1:20" ht="15" hidden="1" outlineLevel="2">
      <c r="A1305" s="5" t="s">
        <v>140</v>
      </c>
      <c r="B1305" s="19" t="s">
        <v>145</v>
      </c>
      <c r="C1305" s="6" t="s">
        <v>221</v>
      </c>
      <c r="D1305" s="5" t="s">
        <v>357</v>
      </c>
      <c r="E1305" s="5" t="s">
        <v>107</v>
      </c>
      <c r="F1305" s="7" t="s">
        <v>139</v>
      </c>
      <c r="G1305" s="8">
        <v>1.7863999999999998</v>
      </c>
      <c r="H1305" s="9">
        <v>4</v>
      </c>
      <c r="I1305" s="8">
        <f>H1305*$H$3</f>
        <v>0.24</v>
      </c>
      <c r="J1305" s="8"/>
      <c r="K1305" s="15"/>
      <c r="L1305" s="5"/>
      <c r="M1305" s="8"/>
      <c r="N1305" s="5"/>
      <c r="O1305" s="8"/>
      <c r="P1305" s="9"/>
      <c r="Q1305" s="8"/>
      <c r="R1305" s="8"/>
      <c r="S1305" s="8"/>
      <c r="T1305" s="16">
        <f t="shared" si="37"/>
        <v>2.0263999999999998</v>
      </c>
    </row>
    <row r="1306" spans="1:20" ht="15" hidden="1" outlineLevel="2">
      <c r="A1306" s="5" t="s">
        <v>140</v>
      </c>
      <c r="B1306" s="19" t="s">
        <v>145</v>
      </c>
      <c r="C1306" s="6" t="s">
        <v>221</v>
      </c>
      <c r="D1306" s="5" t="s">
        <v>357</v>
      </c>
      <c r="E1306" s="5" t="s">
        <v>107</v>
      </c>
      <c r="F1306" s="7" t="s">
        <v>139</v>
      </c>
      <c r="G1306" s="8">
        <v>0.44659999999999994</v>
      </c>
      <c r="H1306" s="9">
        <v>1</v>
      </c>
      <c r="I1306" s="8">
        <f>H1306*$H$3</f>
        <v>0.06</v>
      </c>
      <c r="J1306" s="8"/>
      <c r="K1306" s="15"/>
      <c r="L1306" s="5"/>
      <c r="M1306" s="8"/>
      <c r="N1306" s="5"/>
      <c r="O1306" s="8"/>
      <c r="P1306" s="9"/>
      <c r="Q1306" s="8"/>
      <c r="R1306" s="8"/>
      <c r="S1306" s="8"/>
      <c r="T1306" s="16">
        <f aca="true" t="shared" si="38" ref="T1306:T1369">G1306+I1306+J1306+M1306+O1306+Q1306+R1306+S1306</f>
        <v>0.5065999999999999</v>
      </c>
    </row>
    <row r="1307" spans="1:20" ht="15" hidden="1" outlineLevel="2">
      <c r="A1307" s="5" t="s">
        <v>140</v>
      </c>
      <c r="B1307" s="19" t="s">
        <v>145</v>
      </c>
      <c r="C1307" s="6" t="s">
        <v>221</v>
      </c>
      <c r="D1307" s="5" t="s">
        <v>357</v>
      </c>
      <c r="E1307" s="5" t="s">
        <v>107</v>
      </c>
      <c r="F1307" s="7" t="s">
        <v>116</v>
      </c>
      <c r="G1307" s="8">
        <v>2.2576400000000003</v>
      </c>
      <c r="H1307" s="9">
        <v>4</v>
      </c>
      <c r="I1307" s="8">
        <f>H1307*$H$2</f>
        <v>1.92</v>
      </c>
      <c r="J1307" s="8"/>
      <c r="K1307" s="15"/>
      <c r="L1307" s="5"/>
      <c r="M1307" s="8"/>
      <c r="N1307" s="5"/>
      <c r="O1307" s="8"/>
      <c r="P1307" s="9"/>
      <c r="Q1307" s="8"/>
      <c r="R1307" s="8"/>
      <c r="S1307" s="8"/>
      <c r="T1307" s="16">
        <f t="shared" si="38"/>
        <v>4.17764</v>
      </c>
    </row>
    <row r="1308" spans="1:20" ht="15" hidden="1" outlineLevel="2">
      <c r="A1308" s="5" t="s">
        <v>140</v>
      </c>
      <c r="B1308" s="19" t="s">
        <v>145</v>
      </c>
      <c r="C1308" s="6" t="s">
        <v>221</v>
      </c>
      <c r="D1308" s="5" t="s">
        <v>357</v>
      </c>
      <c r="E1308" s="5" t="s">
        <v>107</v>
      </c>
      <c r="F1308" s="5" t="s">
        <v>110</v>
      </c>
      <c r="G1308" s="52"/>
      <c r="H1308" s="53"/>
      <c r="I1308" s="52"/>
      <c r="J1308" s="52">
        <v>105</v>
      </c>
      <c r="K1308" s="15"/>
      <c r="L1308" s="5"/>
      <c r="M1308" s="52"/>
      <c r="N1308" s="5"/>
      <c r="O1308" s="52"/>
      <c r="P1308" s="53"/>
      <c r="Q1308" s="52"/>
      <c r="R1308" s="52"/>
      <c r="S1308" s="52"/>
      <c r="T1308" s="16">
        <f t="shared" si="38"/>
        <v>105</v>
      </c>
    </row>
    <row r="1309" spans="1:20" ht="15" hidden="1" outlineLevel="2">
      <c r="A1309" s="5" t="s">
        <v>140</v>
      </c>
      <c r="B1309" s="19" t="s">
        <v>145</v>
      </c>
      <c r="C1309" s="6" t="s">
        <v>38</v>
      </c>
      <c r="D1309" s="5" t="s">
        <v>296</v>
      </c>
      <c r="E1309" s="5" t="s">
        <v>36</v>
      </c>
      <c r="F1309" s="5" t="s">
        <v>36</v>
      </c>
      <c r="G1309" s="52"/>
      <c r="H1309" s="53"/>
      <c r="I1309" s="52"/>
      <c r="J1309" s="52"/>
      <c r="K1309" s="15"/>
      <c r="L1309" s="5"/>
      <c r="M1309" s="52"/>
      <c r="N1309" s="15">
        <f>O1309/$O$2</f>
        <v>0.75</v>
      </c>
      <c r="O1309" s="52">
        <v>54</v>
      </c>
      <c r="P1309" s="53"/>
      <c r="Q1309" s="52"/>
      <c r="R1309" s="52"/>
      <c r="S1309" s="52"/>
      <c r="T1309" s="16">
        <f t="shared" si="38"/>
        <v>54</v>
      </c>
    </row>
    <row r="1310" spans="1:20" ht="15" hidden="1" outlineLevel="2">
      <c r="A1310" s="5" t="s">
        <v>140</v>
      </c>
      <c r="B1310" s="19" t="s">
        <v>145</v>
      </c>
      <c r="C1310" s="6" t="s">
        <v>166</v>
      </c>
      <c r="D1310" s="5" t="s">
        <v>296</v>
      </c>
      <c r="E1310" s="5" t="s">
        <v>107</v>
      </c>
      <c r="F1310" s="7">
        <v>15</v>
      </c>
      <c r="G1310" s="8">
        <v>0.34999600000000003</v>
      </c>
      <c r="H1310" s="9">
        <v>1</v>
      </c>
      <c r="I1310" s="8">
        <f>H1310*$H$1</f>
        <v>0.1</v>
      </c>
      <c r="J1310" s="8"/>
      <c r="K1310" s="15"/>
      <c r="L1310" s="5"/>
      <c r="M1310" s="8"/>
      <c r="N1310" s="5"/>
      <c r="O1310" s="8"/>
      <c r="P1310" s="9"/>
      <c r="Q1310" s="8"/>
      <c r="R1310" s="8"/>
      <c r="S1310" s="8"/>
      <c r="T1310" s="16">
        <f t="shared" si="38"/>
        <v>0.44999600000000006</v>
      </c>
    </row>
    <row r="1311" spans="1:20" ht="15" hidden="1" outlineLevel="2">
      <c r="A1311" s="5" t="s">
        <v>140</v>
      </c>
      <c r="B1311" s="19" t="s">
        <v>145</v>
      </c>
      <c r="C1311" s="6" t="s">
        <v>166</v>
      </c>
      <c r="D1311" s="5" t="s">
        <v>296</v>
      </c>
      <c r="E1311" s="5" t="s">
        <v>107</v>
      </c>
      <c r="F1311" s="5" t="s">
        <v>110</v>
      </c>
      <c r="G1311" s="52"/>
      <c r="H1311" s="53"/>
      <c r="I1311" s="52"/>
      <c r="J1311" s="52">
        <v>75</v>
      </c>
      <c r="K1311" s="15"/>
      <c r="L1311" s="5"/>
      <c r="M1311" s="52"/>
      <c r="N1311" s="5"/>
      <c r="O1311" s="52"/>
      <c r="P1311" s="53"/>
      <c r="Q1311" s="52"/>
      <c r="R1311" s="52"/>
      <c r="S1311" s="52"/>
      <c r="T1311" s="16">
        <f t="shared" si="38"/>
        <v>75</v>
      </c>
    </row>
    <row r="1312" spans="1:20" ht="15" hidden="1" outlineLevel="2">
      <c r="A1312" s="12" t="s">
        <v>140</v>
      </c>
      <c r="B1312" s="20" t="s">
        <v>145</v>
      </c>
      <c r="C1312" s="12" t="s">
        <v>513</v>
      </c>
      <c r="D1312" s="12" t="s">
        <v>291</v>
      </c>
      <c r="E1312" s="12" t="s">
        <v>111</v>
      </c>
      <c r="F1312" s="12" t="s">
        <v>111</v>
      </c>
      <c r="G1312" s="54"/>
      <c r="H1312" s="55"/>
      <c r="I1312" s="54"/>
      <c r="J1312" s="54"/>
      <c r="K1312" s="14">
        <v>1</v>
      </c>
      <c r="L1312" s="13">
        <v>0.18</v>
      </c>
      <c r="M1312" s="54">
        <f>K1312*L1312*$M$2</f>
        <v>564.3</v>
      </c>
      <c r="N1312" s="56"/>
      <c r="O1312" s="54"/>
      <c r="P1312" s="55"/>
      <c r="Q1312" s="54"/>
      <c r="R1312" s="54"/>
      <c r="S1312" s="54"/>
      <c r="T1312" s="16">
        <f t="shared" si="38"/>
        <v>564.3</v>
      </c>
    </row>
    <row r="1313" spans="1:20" ht="15" hidden="1" outlineLevel="2">
      <c r="A1313" s="5" t="s">
        <v>140</v>
      </c>
      <c r="B1313" s="19" t="s">
        <v>145</v>
      </c>
      <c r="C1313" s="6" t="s">
        <v>162</v>
      </c>
      <c r="D1313" s="5" t="s">
        <v>292</v>
      </c>
      <c r="E1313" s="5" t="s">
        <v>107</v>
      </c>
      <c r="F1313" s="7">
        <v>15</v>
      </c>
      <c r="G1313" s="8">
        <v>9.135925</v>
      </c>
      <c r="H1313" s="9">
        <v>26</v>
      </c>
      <c r="I1313" s="8">
        <f>H1313*$H$1</f>
        <v>2.6</v>
      </c>
      <c r="J1313" s="8"/>
      <c r="K1313" s="15"/>
      <c r="L1313" s="5"/>
      <c r="M1313" s="8"/>
      <c r="N1313" s="5"/>
      <c r="O1313" s="8"/>
      <c r="P1313" s="9"/>
      <c r="Q1313" s="8"/>
      <c r="R1313" s="8"/>
      <c r="S1313" s="8"/>
      <c r="T1313" s="16">
        <f t="shared" si="38"/>
        <v>11.735925</v>
      </c>
    </row>
    <row r="1314" spans="1:20" ht="15" hidden="1" outlineLevel="2">
      <c r="A1314" s="5" t="s">
        <v>140</v>
      </c>
      <c r="B1314" s="19" t="s">
        <v>145</v>
      </c>
      <c r="C1314" s="6" t="s">
        <v>162</v>
      </c>
      <c r="D1314" s="5" t="s">
        <v>292</v>
      </c>
      <c r="E1314" s="5" t="s">
        <v>107</v>
      </c>
      <c r="F1314" s="7" t="s">
        <v>137</v>
      </c>
      <c r="G1314" s="8">
        <v>5.1213365</v>
      </c>
      <c r="H1314" s="9">
        <v>1</v>
      </c>
      <c r="I1314" s="8">
        <f>H1314*$H$3</f>
        <v>0.06</v>
      </c>
      <c r="J1314" s="8"/>
      <c r="K1314" s="15"/>
      <c r="L1314" s="5"/>
      <c r="M1314" s="8"/>
      <c r="N1314" s="5"/>
      <c r="O1314" s="8"/>
      <c r="P1314" s="9"/>
      <c r="Q1314" s="8"/>
      <c r="R1314" s="8"/>
      <c r="S1314" s="8"/>
      <c r="T1314" s="16">
        <f t="shared" si="38"/>
        <v>5.1813365</v>
      </c>
    </row>
    <row r="1315" spans="1:20" ht="15" hidden="1" outlineLevel="2">
      <c r="A1315" s="5" t="s">
        <v>140</v>
      </c>
      <c r="B1315" s="19" t="s">
        <v>145</v>
      </c>
      <c r="C1315" s="6" t="s">
        <v>162</v>
      </c>
      <c r="D1315" s="5" t="s">
        <v>292</v>
      </c>
      <c r="E1315" s="5" t="s">
        <v>107</v>
      </c>
      <c r="F1315" s="7" t="s">
        <v>139</v>
      </c>
      <c r="G1315" s="8">
        <v>0.44659999999999994</v>
      </c>
      <c r="H1315" s="9">
        <v>1</v>
      </c>
      <c r="I1315" s="8">
        <f>H1315*$H$3</f>
        <v>0.06</v>
      </c>
      <c r="J1315" s="8"/>
      <c r="K1315" s="15"/>
      <c r="L1315" s="5"/>
      <c r="M1315" s="8"/>
      <c r="N1315" s="5"/>
      <c r="O1315" s="8"/>
      <c r="P1315" s="9"/>
      <c r="Q1315" s="8"/>
      <c r="R1315" s="8"/>
      <c r="S1315" s="8"/>
      <c r="T1315" s="16">
        <f t="shared" si="38"/>
        <v>0.5065999999999999</v>
      </c>
    </row>
    <row r="1316" spans="1:20" ht="15" hidden="1" outlineLevel="2">
      <c r="A1316" s="5" t="s">
        <v>140</v>
      </c>
      <c r="B1316" s="19" t="s">
        <v>145</v>
      </c>
      <c r="C1316" s="6" t="s">
        <v>162</v>
      </c>
      <c r="D1316" s="5" t="s">
        <v>292</v>
      </c>
      <c r="E1316" s="5" t="s">
        <v>107</v>
      </c>
      <c r="F1316" s="7" t="s">
        <v>116</v>
      </c>
      <c r="G1316" s="8">
        <v>0.389956</v>
      </c>
      <c r="H1316" s="9">
        <v>1</v>
      </c>
      <c r="I1316" s="8">
        <f>H1316*$H$2</f>
        <v>0.48</v>
      </c>
      <c r="J1316" s="8"/>
      <c r="K1316" s="15"/>
      <c r="L1316" s="5"/>
      <c r="M1316" s="8"/>
      <c r="N1316" s="5"/>
      <c r="O1316" s="8"/>
      <c r="P1316" s="9"/>
      <c r="Q1316" s="8"/>
      <c r="R1316" s="8"/>
      <c r="S1316" s="8"/>
      <c r="T1316" s="16">
        <f t="shared" si="38"/>
        <v>0.869956</v>
      </c>
    </row>
    <row r="1317" spans="1:20" ht="15" hidden="1" outlineLevel="2">
      <c r="A1317" s="5" t="s">
        <v>140</v>
      </c>
      <c r="B1317" s="19" t="s">
        <v>145</v>
      </c>
      <c r="C1317" s="6" t="s">
        <v>162</v>
      </c>
      <c r="D1317" s="5" t="s">
        <v>292</v>
      </c>
      <c r="E1317" s="5" t="s">
        <v>107</v>
      </c>
      <c r="F1317" s="5" t="s">
        <v>110</v>
      </c>
      <c r="G1317" s="52"/>
      <c r="H1317" s="53"/>
      <c r="I1317" s="52"/>
      <c r="J1317" s="52">
        <v>105</v>
      </c>
      <c r="K1317" s="15"/>
      <c r="L1317" s="5"/>
      <c r="M1317" s="52"/>
      <c r="N1317" s="5"/>
      <c r="O1317" s="52"/>
      <c r="P1317" s="53"/>
      <c r="Q1317" s="52"/>
      <c r="R1317" s="52"/>
      <c r="S1317" s="52"/>
      <c r="T1317" s="16">
        <f t="shared" si="38"/>
        <v>105</v>
      </c>
    </row>
    <row r="1318" spans="1:20" ht="15" hidden="1" outlineLevel="2">
      <c r="A1318" s="12" t="s">
        <v>140</v>
      </c>
      <c r="B1318" s="19" t="s">
        <v>145</v>
      </c>
      <c r="C1318" s="12" t="s">
        <v>480</v>
      </c>
      <c r="D1318" s="12" t="s">
        <v>299</v>
      </c>
      <c r="E1318" s="12" t="s">
        <v>111</v>
      </c>
      <c r="F1318" s="12" t="s">
        <v>111</v>
      </c>
      <c r="G1318" s="54"/>
      <c r="H1318" s="55"/>
      <c r="I1318" s="54"/>
      <c r="J1318" s="54"/>
      <c r="K1318" s="14">
        <v>1</v>
      </c>
      <c r="L1318" s="13">
        <v>0.07</v>
      </c>
      <c r="M1318" s="54">
        <f>K1318*L1318*$M$2</f>
        <v>219.45000000000002</v>
      </c>
      <c r="N1318" s="56"/>
      <c r="O1318" s="54"/>
      <c r="P1318" s="55"/>
      <c r="Q1318" s="54"/>
      <c r="R1318" s="54"/>
      <c r="S1318" s="54"/>
      <c r="T1318" s="16">
        <f t="shared" si="38"/>
        <v>219.45000000000002</v>
      </c>
    </row>
    <row r="1319" spans="1:20" ht="15" hidden="1" outlineLevel="2">
      <c r="A1319" s="5" t="s">
        <v>140</v>
      </c>
      <c r="B1319" s="19" t="s">
        <v>145</v>
      </c>
      <c r="C1319" s="6" t="s">
        <v>169</v>
      </c>
      <c r="D1319" s="5" t="s">
        <v>299</v>
      </c>
      <c r="E1319" s="5" t="s">
        <v>107</v>
      </c>
      <c r="F1319" s="7">
        <v>15</v>
      </c>
      <c r="G1319" s="8">
        <v>91.70409900000007</v>
      </c>
      <c r="H1319" s="9">
        <v>241</v>
      </c>
      <c r="I1319" s="8">
        <f>H1319*$H$1</f>
        <v>24.1</v>
      </c>
      <c r="J1319" s="8"/>
      <c r="K1319" s="15"/>
      <c r="L1319" s="5"/>
      <c r="M1319" s="8"/>
      <c r="N1319" s="5"/>
      <c r="O1319" s="8"/>
      <c r="P1319" s="9"/>
      <c r="Q1319" s="8"/>
      <c r="R1319" s="8"/>
      <c r="S1319" s="8"/>
      <c r="T1319" s="16">
        <f t="shared" si="38"/>
        <v>115.80409900000006</v>
      </c>
    </row>
    <row r="1320" spans="1:20" ht="15" hidden="1" outlineLevel="2">
      <c r="A1320" s="5" t="s">
        <v>140</v>
      </c>
      <c r="B1320" s="19" t="s">
        <v>145</v>
      </c>
      <c r="C1320" s="6" t="s">
        <v>169</v>
      </c>
      <c r="D1320" s="5" t="s">
        <v>299</v>
      </c>
      <c r="E1320" s="5" t="s">
        <v>107</v>
      </c>
      <c r="F1320" s="7" t="s">
        <v>137</v>
      </c>
      <c r="G1320" s="8">
        <v>154.856026</v>
      </c>
      <c r="H1320" s="9">
        <v>51</v>
      </c>
      <c r="I1320" s="8">
        <f>H1320*$H$3</f>
        <v>3.06</v>
      </c>
      <c r="J1320" s="8"/>
      <c r="K1320" s="15"/>
      <c r="L1320" s="5"/>
      <c r="M1320" s="8"/>
      <c r="N1320" s="5"/>
      <c r="O1320" s="8"/>
      <c r="P1320" s="9"/>
      <c r="Q1320" s="8"/>
      <c r="R1320" s="8"/>
      <c r="S1320" s="8"/>
      <c r="T1320" s="16">
        <f t="shared" si="38"/>
        <v>157.91602600000002</v>
      </c>
    </row>
    <row r="1321" spans="1:20" ht="15" hidden="1" outlineLevel="2">
      <c r="A1321" s="5" t="s">
        <v>140</v>
      </c>
      <c r="B1321" s="19" t="s">
        <v>145</v>
      </c>
      <c r="C1321" s="6" t="s">
        <v>169</v>
      </c>
      <c r="D1321" s="5" t="s">
        <v>299</v>
      </c>
      <c r="E1321" s="5" t="s">
        <v>107</v>
      </c>
      <c r="F1321" s="7" t="s">
        <v>138</v>
      </c>
      <c r="G1321" s="8">
        <v>80.337672</v>
      </c>
      <c r="H1321" s="9">
        <v>47</v>
      </c>
      <c r="I1321" s="8">
        <f>H1321*$H$3</f>
        <v>2.82</v>
      </c>
      <c r="J1321" s="8"/>
      <c r="K1321" s="15"/>
      <c r="L1321" s="5"/>
      <c r="M1321" s="8"/>
      <c r="N1321" s="5"/>
      <c r="O1321" s="8"/>
      <c r="P1321" s="9"/>
      <c r="Q1321" s="8"/>
      <c r="R1321" s="8"/>
      <c r="S1321" s="8"/>
      <c r="T1321" s="16">
        <f t="shared" si="38"/>
        <v>83.15767199999999</v>
      </c>
    </row>
    <row r="1322" spans="1:20" ht="15" hidden="1" outlineLevel="2">
      <c r="A1322" s="5" t="s">
        <v>140</v>
      </c>
      <c r="B1322" s="19" t="s">
        <v>145</v>
      </c>
      <c r="C1322" s="6" t="s">
        <v>169</v>
      </c>
      <c r="D1322" s="5" t="s">
        <v>299</v>
      </c>
      <c r="E1322" s="5" t="s">
        <v>107</v>
      </c>
      <c r="F1322" s="7" t="s">
        <v>139</v>
      </c>
      <c r="G1322" s="8">
        <v>88.0208</v>
      </c>
      <c r="H1322" s="9">
        <v>159</v>
      </c>
      <c r="I1322" s="8">
        <f>H1322*$H$3</f>
        <v>9.54</v>
      </c>
      <c r="J1322" s="8"/>
      <c r="K1322" s="15"/>
      <c r="L1322" s="5"/>
      <c r="M1322" s="8"/>
      <c r="N1322" s="5"/>
      <c r="O1322" s="8"/>
      <c r="P1322" s="9"/>
      <c r="Q1322" s="8"/>
      <c r="R1322" s="8"/>
      <c r="S1322" s="8"/>
      <c r="T1322" s="16">
        <f t="shared" si="38"/>
        <v>97.5608</v>
      </c>
    </row>
    <row r="1323" spans="1:20" ht="15" hidden="1" outlineLevel="2">
      <c r="A1323" s="5" t="s">
        <v>140</v>
      </c>
      <c r="B1323" s="19" t="s">
        <v>145</v>
      </c>
      <c r="C1323" s="6" t="s">
        <v>169</v>
      </c>
      <c r="D1323" s="5" t="s">
        <v>299</v>
      </c>
      <c r="E1323" s="5" t="s">
        <v>107</v>
      </c>
      <c r="F1323" s="7" t="s">
        <v>116</v>
      </c>
      <c r="G1323" s="8">
        <v>14.392455</v>
      </c>
      <c r="H1323" s="9">
        <v>20</v>
      </c>
      <c r="I1323" s="8">
        <f>H1323*$H$2</f>
        <v>9.6</v>
      </c>
      <c r="J1323" s="8"/>
      <c r="K1323" s="15"/>
      <c r="L1323" s="5"/>
      <c r="M1323" s="8"/>
      <c r="N1323" s="5"/>
      <c r="O1323" s="8"/>
      <c r="P1323" s="9"/>
      <c r="Q1323" s="8"/>
      <c r="R1323" s="8"/>
      <c r="S1323" s="8"/>
      <c r="T1323" s="16">
        <f t="shared" si="38"/>
        <v>23.992455</v>
      </c>
    </row>
    <row r="1324" spans="1:20" ht="15" hidden="1" outlineLevel="2">
      <c r="A1324" s="5" t="s">
        <v>140</v>
      </c>
      <c r="B1324" s="19" t="s">
        <v>145</v>
      </c>
      <c r="C1324" s="6" t="s">
        <v>169</v>
      </c>
      <c r="D1324" s="5" t="s">
        <v>299</v>
      </c>
      <c r="E1324" s="5" t="s">
        <v>107</v>
      </c>
      <c r="F1324" s="5" t="s">
        <v>110</v>
      </c>
      <c r="G1324" s="52"/>
      <c r="H1324" s="53"/>
      <c r="I1324" s="52"/>
      <c r="J1324" s="52">
        <v>180</v>
      </c>
      <c r="K1324" s="15"/>
      <c r="L1324" s="5"/>
      <c r="M1324" s="52"/>
      <c r="N1324" s="5"/>
      <c r="O1324" s="52"/>
      <c r="P1324" s="53"/>
      <c r="Q1324" s="52"/>
      <c r="R1324" s="52"/>
      <c r="S1324" s="52"/>
      <c r="T1324" s="16">
        <f t="shared" si="38"/>
        <v>180</v>
      </c>
    </row>
    <row r="1325" spans="1:20" ht="15" hidden="1" outlineLevel="2">
      <c r="A1325" s="5" t="s">
        <v>140</v>
      </c>
      <c r="B1325" s="19" t="s">
        <v>145</v>
      </c>
      <c r="C1325" s="6" t="s">
        <v>39</v>
      </c>
      <c r="D1325" s="5" t="s">
        <v>302</v>
      </c>
      <c r="E1325" s="5" t="s">
        <v>36</v>
      </c>
      <c r="F1325" s="5" t="s">
        <v>36</v>
      </c>
      <c r="G1325" s="52"/>
      <c r="H1325" s="53"/>
      <c r="I1325" s="52"/>
      <c r="J1325" s="52"/>
      <c r="K1325" s="15"/>
      <c r="L1325" s="5"/>
      <c r="M1325" s="52"/>
      <c r="N1325" s="15">
        <f>O1325/$O$2</f>
        <v>0.5</v>
      </c>
      <c r="O1325" s="52">
        <v>36</v>
      </c>
      <c r="P1325" s="53"/>
      <c r="Q1325" s="52"/>
      <c r="R1325" s="52"/>
      <c r="S1325" s="52"/>
      <c r="T1325" s="16">
        <f t="shared" si="38"/>
        <v>36</v>
      </c>
    </row>
    <row r="1326" spans="1:20" ht="15" hidden="1" outlineLevel="2">
      <c r="A1326" s="5" t="s">
        <v>140</v>
      </c>
      <c r="B1326" s="19" t="s">
        <v>145</v>
      </c>
      <c r="C1326" s="6" t="s">
        <v>170</v>
      </c>
      <c r="D1326" s="5" t="s">
        <v>302</v>
      </c>
      <c r="E1326" s="5" t="s">
        <v>107</v>
      </c>
      <c r="F1326" s="7">
        <v>15</v>
      </c>
      <c r="G1326" s="8">
        <v>644.2191080000001</v>
      </c>
      <c r="H1326" s="9">
        <v>1862</v>
      </c>
      <c r="I1326" s="8">
        <f>H1326*$H$1</f>
        <v>186.20000000000002</v>
      </c>
      <c r="J1326" s="8"/>
      <c r="K1326" s="15"/>
      <c r="L1326" s="5"/>
      <c r="M1326" s="8"/>
      <c r="N1326" s="5"/>
      <c r="O1326" s="8"/>
      <c r="P1326" s="9"/>
      <c r="Q1326" s="8"/>
      <c r="R1326" s="8"/>
      <c r="S1326" s="8"/>
      <c r="T1326" s="16">
        <f t="shared" si="38"/>
        <v>830.4191080000002</v>
      </c>
    </row>
    <row r="1327" spans="1:20" ht="15" hidden="1" outlineLevel="2">
      <c r="A1327" s="5" t="s">
        <v>140</v>
      </c>
      <c r="B1327" s="19" t="s">
        <v>145</v>
      </c>
      <c r="C1327" s="6" t="s">
        <v>170</v>
      </c>
      <c r="D1327" s="5" t="s">
        <v>302</v>
      </c>
      <c r="E1327" s="5" t="s">
        <v>107</v>
      </c>
      <c r="F1327" s="7" t="s">
        <v>137</v>
      </c>
      <c r="G1327" s="8">
        <v>669.1639255</v>
      </c>
      <c r="H1327" s="9">
        <v>129</v>
      </c>
      <c r="I1327" s="8">
        <f>H1327*$H$3</f>
        <v>7.739999999999999</v>
      </c>
      <c r="J1327" s="8"/>
      <c r="K1327" s="15"/>
      <c r="L1327" s="5"/>
      <c r="M1327" s="8"/>
      <c r="N1327" s="5"/>
      <c r="O1327" s="8"/>
      <c r="P1327" s="9"/>
      <c r="Q1327" s="8"/>
      <c r="R1327" s="8"/>
      <c r="S1327" s="8"/>
      <c r="T1327" s="16">
        <f t="shared" si="38"/>
        <v>676.9039255</v>
      </c>
    </row>
    <row r="1328" spans="1:20" ht="15" hidden="1" outlineLevel="2">
      <c r="A1328" s="5" t="s">
        <v>140</v>
      </c>
      <c r="B1328" s="19" t="s">
        <v>145</v>
      </c>
      <c r="C1328" s="6" t="s">
        <v>170</v>
      </c>
      <c r="D1328" s="5" t="s">
        <v>302</v>
      </c>
      <c r="E1328" s="5" t="s">
        <v>107</v>
      </c>
      <c r="F1328" s="7" t="s">
        <v>138</v>
      </c>
      <c r="G1328" s="8">
        <v>202.24988700000003</v>
      </c>
      <c r="H1328" s="9">
        <v>79</v>
      </c>
      <c r="I1328" s="8">
        <f>H1328*$H$3</f>
        <v>4.74</v>
      </c>
      <c r="J1328" s="8"/>
      <c r="K1328" s="15"/>
      <c r="L1328" s="5"/>
      <c r="M1328" s="8"/>
      <c r="N1328" s="5"/>
      <c r="O1328" s="8"/>
      <c r="P1328" s="9"/>
      <c r="Q1328" s="8"/>
      <c r="R1328" s="8"/>
      <c r="S1328" s="8"/>
      <c r="T1328" s="16">
        <f t="shared" si="38"/>
        <v>206.98988700000004</v>
      </c>
    </row>
    <row r="1329" spans="1:20" ht="15" hidden="1" outlineLevel="2">
      <c r="A1329" s="5" t="s">
        <v>140</v>
      </c>
      <c r="B1329" s="19" t="s">
        <v>145</v>
      </c>
      <c r="C1329" s="6" t="s">
        <v>170</v>
      </c>
      <c r="D1329" s="5" t="s">
        <v>302</v>
      </c>
      <c r="E1329" s="5" t="s">
        <v>107</v>
      </c>
      <c r="F1329" s="7" t="s">
        <v>139</v>
      </c>
      <c r="G1329" s="8">
        <v>43.0969</v>
      </c>
      <c r="H1329" s="9">
        <v>86</v>
      </c>
      <c r="I1329" s="8">
        <f>H1329*$H$3</f>
        <v>5.16</v>
      </c>
      <c r="J1329" s="8"/>
      <c r="K1329" s="15"/>
      <c r="L1329" s="5"/>
      <c r="M1329" s="8"/>
      <c r="N1329" s="5"/>
      <c r="O1329" s="8"/>
      <c r="P1329" s="9"/>
      <c r="Q1329" s="8"/>
      <c r="R1329" s="8"/>
      <c r="S1329" s="8"/>
      <c r="T1329" s="16">
        <f t="shared" si="38"/>
        <v>48.2569</v>
      </c>
    </row>
    <row r="1330" spans="1:20" ht="15" hidden="1" outlineLevel="2">
      <c r="A1330" s="5" t="s">
        <v>140</v>
      </c>
      <c r="B1330" s="19" t="s">
        <v>145</v>
      </c>
      <c r="C1330" s="6" t="s">
        <v>170</v>
      </c>
      <c r="D1330" s="5" t="s">
        <v>302</v>
      </c>
      <c r="E1330" s="5" t="s">
        <v>107</v>
      </c>
      <c r="F1330" s="7" t="s">
        <v>116</v>
      </c>
      <c r="G1330" s="8">
        <v>953.196132</v>
      </c>
      <c r="H1330" s="9">
        <v>586</v>
      </c>
      <c r="I1330" s="8">
        <f>H1330*$H$2</f>
        <v>281.28</v>
      </c>
      <c r="J1330" s="8"/>
      <c r="K1330" s="15"/>
      <c r="L1330" s="5"/>
      <c r="M1330" s="8"/>
      <c r="N1330" s="5"/>
      <c r="O1330" s="8"/>
      <c r="P1330" s="9"/>
      <c r="Q1330" s="8"/>
      <c r="R1330" s="8"/>
      <c r="S1330" s="8"/>
      <c r="T1330" s="16">
        <f t="shared" si="38"/>
        <v>1234.476132</v>
      </c>
    </row>
    <row r="1331" spans="1:20" ht="15" hidden="1" outlineLevel="2">
      <c r="A1331" s="5" t="s">
        <v>140</v>
      </c>
      <c r="B1331" s="19" t="s">
        <v>145</v>
      </c>
      <c r="C1331" s="6" t="s">
        <v>170</v>
      </c>
      <c r="D1331" s="5" t="s">
        <v>302</v>
      </c>
      <c r="E1331" s="5" t="s">
        <v>107</v>
      </c>
      <c r="F1331" s="7" t="s">
        <v>171</v>
      </c>
      <c r="G1331" s="8">
        <v>132.40457999999998</v>
      </c>
      <c r="H1331" s="9">
        <v>46</v>
      </c>
      <c r="I1331" s="8">
        <f>H1331*$H$3</f>
        <v>2.76</v>
      </c>
      <c r="J1331" s="8"/>
      <c r="K1331" s="15"/>
      <c r="L1331" s="5"/>
      <c r="M1331" s="8"/>
      <c r="N1331" s="5"/>
      <c r="O1331" s="8"/>
      <c r="P1331" s="9"/>
      <c r="Q1331" s="8"/>
      <c r="R1331" s="8"/>
      <c r="S1331" s="8"/>
      <c r="T1331" s="16">
        <f t="shared" si="38"/>
        <v>135.16457999999997</v>
      </c>
    </row>
    <row r="1332" spans="1:20" ht="15" hidden="1" outlineLevel="2">
      <c r="A1332" s="5" t="s">
        <v>140</v>
      </c>
      <c r="B1332" s="19" t="s">
        <v>145</v>
      </c>
      <c r="C1332" s="6" t="s">
        <v>170</v>
      </c>
      <c r="D1332" s="5" t="s">
        <v>302</v>
      </c>
      <c r="E1332" s="5" t="s">
        <v>107</v>
      </c>
      <c r="F1332" s="5" t="s">
        <v>110</v>
      </c>
      <c r="G1332" s="52"/>
      <c r="H1332" s="53"/>
      <c r="I1332" s="52"/>
      <c r="J1332" s="52">
        <v>180</v>
      </c>
      <c r="K1332" s="15"/>
      <c r="L1332" s="5"/>
      <c r="M1332" s="52"/>
      <c r="N1332" s="5"/>
      <c r="O1332" s="52"/>
      <c r="P1332" s="53"/>
      <c r="Q1332" s="52"/>
      <c r="R1332" s="52"/>
      <c r="S1332" s="52"/>
      <c r="T1332" s="16">
        <f t="shared" si="38"/>
        <v>180</v>
      </c>
    </row>
    <row r="1333" spans="1:20" ht="15" hidden="1" outlineLevel="2">
      <c r="A1333" s="5" t="s">
        <v>140</v>
      </c>
      <c r="B1333" s="19" t="s">
        <v>145</v>
      </c>
      <c r="C1333" s="6" t="s">
        <v>170</v>
      </c>
      <c r="D1333" s="5" t="s">
        <v>302</v>
      </c>
      <c r="E1333" s="5" t="s">
        <v>133</v>
      </c>
      <c r="F1333" s="5" t="s">
        <v>133</v>
      </c>
      <c r="G1333" s="52"/>
      <c r="H1333" s="53"/>
      <c r="I1333" s="52"/>
      <c r="J1333" s="52"/>
      <c r="K1333" s="15"/>
      <c r="L1333" s="5"/>
      <c r="M1333" s="52"/>
      <c r="N1333" s="5"/>
      <c r="O1333" s="52"/>
      <c r="P1333" s="53"/>
      <c r="Q1333" s="52"/>
      <c r="R1333" s="52"/>
      <c r="S1333" s="52">
        <v>23.34</v>
      </c>
      <c r="T1333" s="16">
        <f t="shared" si="38"/>
        <v>23.34</v>
      </c>
    </row>
    <row r="1334" spans="1:20" ht="15" hidden="1" outlineLevel="2">
      <c r="A1334" s="5" t="s">
        <v>140</v>
      </c>
      <c r="B1334" s="19" t="s">
        <v>243</v>
      </c>
      <c r="C1334" s="6" t="s">
        <v>244</v>
      </c>
      <c r="D1334" s="5" t="s">
        <v>402</v>
      </c>
      <c r="E1334" s="5" t="s">
        <v>107</v>
      </c>
      <c r="F1334" s="7">
        <v>15</v>
      </c>
      <c r="G1334" s="8">
        <v>177.80311500000002</v>
      </c>
      <c r="H1334" s="9">
        <v>513</v>
      </c>
      <c r="I1334" s="8">
        <f>H1334*$H$1</f>
        <v>51.300000000000004</v>
      </c>
      <c r="J1334" s="8"/>
      <c r="K1334" s="15"/>
      <c r="L1334" s="5"/>
      <c r="M1334" s="8"/>
      <c r="N1334" s="5"/>
      <c r="O1334" s="8"/>
      <c r="P1334" s="9"/>
      <c r="Q1334" s="8"/>
      <c r="R1334" s="8"/>
      <c r="S1334" s="8"/>
      <c r="T1334" s="16">
        <f t="shared" si="38"/>
        <v>229.10311500000003</v>
      </c>
    </row>
    <row r="1335" spans="1:20" ht="15" hidden="1" outlineLevel="2">
      <c r="A1335" s="5" t="s">
        <v>140</v>
      </c>
      <c r="B1335" s="19" t="s">
        <v>243</v>
      </c>
      <c r="C1335" s="6" t="s">
        <v>244</v>
      </c>
      <c r="D1335" s="5" t="s">
        <v>402</v>
      </c>
      <c r="E1335" s="5" t="s">
        <v>107</v>
      </c>
      <c r="F1335" s="5" t="s">
        <v>110</v>
      </c>
      <c r="G1335" s="52"/>
      <c r="H1335" s="53"/>
      <c r="I1335" s="52"/>
      <c r="J1335" s="52">
        <v>60</v>
      </c>
      <c r="K1335" s="15"/>
      <c r="L1335" s="5"/>
      <c r="M1335" s="52"/>
      <c r="N1335" s="5"/>
      <c r="O1335" s="52"/>
      <c r="P1335" s="53"/>
      <c r="Q1335" s="52"/>
      <c r="R1335" s="52"/>
      <c r="S1335" s="52"/>
      <c r="T1335" s="16">
        <f t="shared" si="38"/>
        <v>60</v>
      </c>
    </row>
    <row r="1336" spans="1:20" ht="15" hidden="1" outlineLevel="2">
      <c r="A1336" s="12" t="s">
        <v>140</v>
      </c>
      <c r="B1336" s="19" t="s">
        <v>142</v>
      </c>
      <c r="C1336" s="12" t="s">
        <v>509</v>
      </c>
      <c r="D1336" s="12" t="s">
        <v>280</v>
      </c>
      <c r="E1336" s="12" t="s">
        <v>111</v>
      </c>
      <c r="F1336" s="12" t="s">
        <v>111</v>
      </c>
      <c r="G1336" s="54"/>
      <c r="H1336" s="55"/>
      <c r="I1336" s="54"/>
      <c r="J1336" s="54"/>
      <c r="K1336" s="14">
        <v>1</v>
      </c>
      <c r="L1336" s="13">
        <v>0.1</v>
      </c>
      <c r="M1336" s="54">
        <f>K1336*L1336*$M$2</f>
        <v>313.5</v>
      </c>
      <c r="N1336" s="56"/>
      <c r="O1336" s="54"/>
      <c r="P1336" s="55"/>
      <c r="Q1336" s="54"/>
      <c r="R1336" s="54"/>
      <c r="S1336" s="54"/>
      <c r="T1336" s="16">
        <f t="shared" si="38"/>
        <v>313.5</v>
      </c>
    </row>
    <row r="1337" spans="1:20" ht="15" hidden="1" outlineLevel="2">
      <c r="A1337" s="5" t="s">
        <v>140</v>
      </c>
      <c r="B1337" s="19" t="s">
        <v>142</v>
      </c>
      <c r="C1337" s="6" t="s">
        <v>155</v>
      </c>
      <c r="D1337" s="5" t="s">
        <v>280</v>
      </c>
      <c r="E1337" s="5" t="s">
        <v>107</v>
      </c>
      <c r="F1337" s="7">
        <v>15</v>
      </c>
      <c r="G1337" s="8">
        <v>5.862433000000001</v>
      </c>
      <c r="H1337" s="9">
        <v>17</v>
      </c>
      <c r="I1337" s="8">
        <f>H1337*$H$1</f>
        <v>1.7000000000000002</v>
      </c>
      <c r="J1337" s="8"/>
      <c r="K1337" s="15"/>
      <c r="L1337" s="5"/>
      <c r="M1337" s="8"/>
      <c r="N1337" s="5"/>
      <c r="O1337" s="8"/>
      <c r="P1337" s="9"/>
      <c r="Q1337" s="8"/>
      <c r="R1337" s="8"/>
      <c r="S1337" s="8"/>
      <c r="T1337" s="16">
        <f t="shared" si="38"/>
        <v>7.562433000000001</v>
      </c>
    </row>
    <row r="1338" spans="1:20" ht="15" hidden="1" outlineLevel="2">
      <c r="A1338" s="5" t="s">
        <v>140</v>
      </c>
      <c r="B1338" s="19" t="s">
        <v>142</v>
      </c>
      <c r="C1338" s="6" t="s">
        <v>155</v>
      </c>
      <c r="D1338" s="5" t="s">
        <v>280</v>
      </c>
      <c r="E1338" s="5" t="s">
        <v>107</v>
      </c>
      <c r="F1338" s="7" t="s">
        <v>137</v>
      </c>
      <c r="G1338" s="8">
        <v>15.364009500000002</v>
      </c>
      <c r="H1338" s="9">
        <v>3</v>
      </c>
      <c r="I1338" s="8">
        <f>H1338*$H$3</f>
        <v>0.18</v>
      </c>
      <c r="J1338" s="8"/>
      <c r="K1338" s="15"/>
      <c r="L1338" s="5"/>
      <c r="M1338" s="8"/>
      <c r="N1338" s="5"/>
      <c r="O1338" s="8"/>
      <c r="P1338" s="9"/>
      <c r="Q1338" s="8"/>
      <c r="R1338" s="8"/>
      <c r="S1338" s="8"/>
      <c r="T1338" s="16">
        <f t="shared" si="38"/>
        <v>15.544009500000001</v>
      </c>
    </row>
    <row r="1339" spans="1:20" ht="15" hidden="1" outlineLevel="2">
      <c r="A1339" s="5" t="s">
        <v>140</v>
      </c>
      <c r="B1339" s="19" t="s">
        <v>142</v>
      </c>
      <c r="C1339" s="6" t="s">
        <v>155</v>
      </c>
      <c r="D1339" s="5" t="s">
        <v>280</v>
      </c>
      <c r="E1339" s="5" t="s">
        <v>107</v>
      </c>
      <c r="F1339" s="7" t="s">
        <v>138</v>
      </c>
      <c r="G1339" s="8">
        <v>8.444355</v>
      </c>
      <c r="H1339" s="9">
        <v>7</v>
      </c>
      <c r="I1339" s="8">
        <f>H1339*$H$3</f>
        <v>0.42</v>
      </c>
      <c r="J1339" s="8"/>
      <c r="K1339" s="15"/>
      <c r="L1339" s="5"/>
      <c r="M1339" s="8"/>
      <c r="N1339" s="5"/>
      <c r="O1339" s="8"/>
      <c r="P1339" s="9"/>
      <c r="Q1339" s="8"/>
      <c r="R1339" s="8"/>
      <c r="S1339" s="8"/>
      <c r="T1339" s="16">
        <f t="shared" si="38"/>
        <v>8.864355</v>
      </c>
    </row>
    <row r="1340" spans="1:20" ht="15" hidden="1" outlineLevel="2">
      <c r="A1340" s="5" t="s">
        <v>140</v>
      </c>
      <c r="B1340" s="19" t="s">
        <v>142</v>
      </c>
      <c r="C1340" s="6" t="s">
        <v>155</v>
      </c>
      <c r="D1340" s="5" t="s">
        <v>280</v>
      </c>
      <c r="E1340" s="5" t="s">
        <v>107</v>
      </c>
      <c r="F1340" s="7" t="s">
        <v>139</v>
      </c>
      <c r="G1340" s="8">
        <v>4.466</v>
      </c>
      <c r="H1340" s="9">
        <v>8</v>
      </c>
      <c r="I1340" s="8">
        <f>H1340*$H$3</f>
        <v>0.48</v>
      </c>
      <c r="J1340" s="8"/>
      <c r="K1340" s="15"/>
      <c r="L1340" s="5"/>
      <c r="M1340" s="8"/>
      <c r="N1340" s="5"/>
      <c r="O1340" s="8"/>
      <c r="P1340" s="9"/>
      <c r="Q1340" s="8"/>
      <c r="R1340" s="8"/>
      <c r="S1340" s="8"/>
      <c r="T1340" s="16">
        <f t="shared" si="38"/>
        <v>4.946</v>
      </c>
    </row>
    <row r="1341" spans="1:20" ht="15" hidden="1" outlineLevel="2">
      <c r="A1341" s="5" t="s">
        <v>140</v>
      </c>
      <c r="B1341" s="19" t="s">
        <v>142</v>
      </c>
      <c r="C1341" s="6" t="s">
        <v>155</v>
      </c>
      <c r="D1341" s="5" t="s">
        <v>280</v>
      </c>
      <c r="E1341" s="5" t="s">
        <v>107</v>
      </c>
      <c r="F1341" s="5" t="s">
        <v>110</v>
      </c>
      <c r="G1341" s="52"/>
      <c r="H1341" s="53"/>
      <c r="I1341" s="52"/>
      <c r="J1341" s="52">
        <v>90</v>
      </c>
      <c r="K1341" s="15"/>
      <c r="L1341" s="5"/>
      <c r="M1341" s="52"/>
      <c r="N1341" s="5"/>
      <c r="O1341" s="52"/>
      <c r="P1341" s="53"/>
      <c r="Q1341" s="52"/>
      <c r="R1341" s="52"/>
      <c r="S1341" s="52"/>
      <c r="T1341" s="16">
        <f t="shared" si="38"/>
        <v>90</v>
      </c>
    </row>
    <row r="1342" spans="1:20" ht="15" hidden="1" outlineLevel="2">
      <c r="A1342" s="5" t="s">
        <v>140</v>
      </c>
      <c r="B1342" s="19" t="s">
        <v>142</v>
      </c>
      <c r="C1342" s="6" t="s">
        <v>155</v>
      </c>
      <c r="D1342" s="5" t="s">
        <v>280</v>
      </c>
      <c r="E1342" s="5" t="s">
        <v>133</v>
      </c>
      <c r="F1342" s="5" t="s">
        <v>133</v>
      </c>
      <c r="G1342" s="52"/>
      <c r="H1342" s="53"/>
      <c r="I1342" s="52"/>
      <c r="J1342" s="52"/>
      <c r="K1342" s="15"/>
      <c r="L1342" s="5"/>
      <c r="M1342" s="52"/>
      <c r="N1342" s="5"/>
      <c r="O1342" s="52"/>
      <c r="P1342" s="53"/>
      <c r="Q1342" s="52"/>
      <c r="R1342" s="52"/>
      <c r="S1342" s="52">
        <v>7.62</v>
      </c>
      <c r="T1342" s="16">
        <f t="shared" si="38"/>
        <v>7.62</v>
      </c>
    </row>
    <row r="1343" spans="1:20" ht="15" hidden="1" outlineLevel="2">
      <c r="A1343" s="5" t="s">
        <v>140</v>
      </c>
      <c r="B1343" s="19" t="s">
        <v>142</v>
      </c>
      <c r="C1343" s="6" t="s">
        <v>155</v>
      </c>
      <c r="D1343" s="5" t="s">
        <v>345</v>
      </c>
      <c r="E1343" s="5" t="s">
        <v>107</v>
      </c>
      <c r="F1343" s="7" t="s">
        <v>137</v>
      </c>
      <c r="G1343" s="8">
        <v>307.671761</v>
      </c>
      <c r="H1343" s="9">
        <v>65</v>
      </c>
      <c r="I1343" s="8">
        <f>H1343*$H$3</f>
        <v>3.9</v>
      </c>
      <c r="J1343" s="8"/>
      <c r="K1343" s="15"/>
      <c r="L1343" s="5"/>
      <c r="M1343" s="8"/>
      <c r="N1343" s="5"/>
      <c r="O1343" s="8"/>
      <c r="P1343" s="9"/>
      <c r="Q1343" s="8"/>
      <c r="R1343" s="8"/>
      <c r="S1343" s="8"/>
      <c r="T1343" s="16">
        <f t="shared" si="38"/>
        <v>311.571761</v>
      </c>
    </row>
    <row r="1344" spans="1:20" ht="15" hidden="1" outlineLevel="2">
      <c r="A1344" s="5" t="s">
        <v>140</v>
      </c>
      <c r="B1344" s="19" t="s">
        <v>142</v>
      </c>
      <c r="C1344" s="6" t="s">
        <v>155</v>
      </c>
      <c r="D1344" s="5" t="s">
        <v>345</v>
      </c>
      <c r="E1344" s="5" t="s">
        <v>107</v>
      </c>
      <c r="F1344" s="7" t="s">
        <v>138</v>
      </c>
      <c r="G1344" s="8">
        <v>4.105878</v>
      </c>
      <c r="H1344" s="9">
        <v>3</v>
      </c>
      <c r="I1344" s="8">
        <f>H1344*$H$3</f>
        <v>0.18</v>
      </c>
      <c r="J1344" s="8"/>
      <c r="K1344" s="15"/>
      <c r="L1344" s="5"/>
      <c r="M1344" s="8"/>
      <c r="N1344" s="5"/>
      <c r="O1344" s="8"/>
      <c r="P1344" s="9"/>
      <c r="Q1344" s="8"/>
      <c r="R1344" s="8"/>
      <c r="S1344" s="8"/>
      <c r="T1344" s="16">
        <f t="shared" si="38"/>
        <v>4.285877999999999</v>
      </c>
    </row>
    <row r="1345" spans="1:20" ht="15" hidden="1" outlineLevel="2">
      <c r="A1345" s="5" t="s">
        <v>140</v>
      </c>
      <c r="B1345" s="19" t="s">
        <v>142</v>
      </c>
      <c r="C1345" s="6" t="s">
        <v>155</v>
      </c>
      <c r="D1345" s="5" t="s">
        <v>345</v>
      </c>
      <c r="E1345" s="5" t="s">
        <v>107</v>
      </c>
      <c r="F1345" s="7" t="s">
        <v>139</v>
      </c>
      <c r="G1345" s="8">
        <v>4.770499999999999</v>
      </c>
      <c r="H1345" s="9">
        <v>9</v>
      </c>
      <c r="I1345" s="8">
        <f>H1345*$H$3</f>
        <v>0.54</v>
      </c>
      <c r="J1345" s="8"/>
      <c r="K1345" s="15"/>
      <c r="L1345" s="5"/>
      <c r="M1345" s="8"/>
      <c r="N1345" s="5"/>
      <c r="O1345" s="8"/>
      <c r="P1345" s="9"/>
      <c r="Q1345" s="8"/>
      <c r="R1345" s="8"/>
      <c r="S1345" s="8"/>
      <c r="T1345" s="16">
        <f t="shared" si="38"/>
        <v>5.310499999999999</v>
      </c>
    </row>
    <row r="1346" spans="1:20" ht="15" hidden="1" outlineLevel="2">
      <c r="A1346" s="5" t="s">
        <v>140</v>
      </c>
      <c r="B1346" s="19" t="s">
        <v>142</v>
      </c>
      <c r="C1346" s="6" t="s">
        <v>155</v>
      </c>
      <c r="D1346" s="5" t="s">
        <v>345</v>
      </c>
      <c r="E1346" s="5" t="s">
        <v>107</v>
      </c>
      <c r="F1346" s="5" t="s">
        <v>110</v>
      </c>
      <c r="G1346" s="52"/>
      <c r="H1346" s="53"/>
      <c r="I1346" s="52"/>
      <c r="J1346" s="52">
        <v>165</v>
      </c>
      <c r="K1346" s="15"/>
      <c r="L1346" s="5"/>
      <c r="M1346" s="52"/>
      <c r="N1346" s="5"/>
      <c r="O1346" s="52"/>
      <c r="P1346" s="53"/>
      <c r="Q1346" s="52"/>
      <c r="R1346" s="52"/>
      <c r="S1346" s="52"/>
      <c r="T1346" s="16">
        <f t="shared" si="38"/>
        <v>165</v>
      </c>
    </row>
    <row r="1347" spans="1:20" ht="15" hidden="1" outlineLevel="2">
      <c r="A1347" s="5" t="s">
        <v>140</v>
      </c>
      <c r="B1347" s="19" t="s">
        <v>142</v>
      </c>
      <c r="C1347" s="6" t="s">
        <v>155</v>
      </c>
      <c r="D1347" s="5" t="s">
        <v>345</v>
      </c>
      <c r="E1347" s="5" t="s">
        <v>133</v>
      </c>
      <c r="F1347" s="5" t="s">
        <v>133</v>
      </c>
      <c r="G1347" s="52"/>
      <c r="H1347" s="53"/>
      <c r="I1347" s="52"/>
      <c r="J1347" s="52"/>
      <c r="K1347" s="15"/>
      <c r="L1347" s="5"/>
      <c r="M1347" s="52"/>
      <c r="N1347" s="5"/>
      <c r="O1347" s="52"/>
      <c r="P1347" s="53"/>
      <c r="Q1347" s="52"/>
      <c r="R1347" s="52"/>
      <c r="S1347" s="52">
        <v>18.47</v>
      </c>
      <c r="T1347" s="16">
        <f t="shared" si="38"/>
        <v>18.47</v>
      </c>
    </row>
    <row r="1348" spans="1:20" s="72" customFormat="1" ht="15.75" outlineLevel="1" collapsed="1">
      <c r="A1348" s="70" t="s">
        <v>766</v>
      </c>
      <c r="B1348" s="70"/>
      <c r="C1348" s="73"/>
      <c r="D1348" s="69"/>
      <c r="E1348" s="69"/>
      <c r="F1348" s="69"/>
      <c r="G1348" s="74">
        <f aca="true" t="shared" si="39" ref="G1348:T1348">SUBTOTAL(9,G730:G1347)</f>
        <v>87134.06523915006</v>
      </c>
      <c r="H1348" s="75">
        <f t="shared" si="39"/>
        <v>181570</v>
      </c>
      <c r="I1348" s="74">
        <f t="shared" si="39"/>
        <v>17428.640000000003</v>
      </c>
      <c r="J1348" s="74">
        <f t="shared" si="39"/>
        <v>11985</v>
      </c>
      <c r="K1348" s="71">
        <f t="shared" si="39"/>
        <v>149.20999999999998</v>
      </c>
      <c r="L1348" s="69">
        <f t="shared" si="39"/>
        <v>40.800000000000004</v>
      </c>
      <c r="M1348" s="74">
        <f t="shared" si="39"/>
        <v>249577.35000000006</v>
      </c>
      <c r="N1348" s="69">
        <f t="shared" si="39"/>
        <v>216.5</v>
      </c>
      <c r="O1348" s="74">
        <f t="shared" si="39"/>
        <v>15588</v>
      </c>
      <c r="P1348" s="75">
        <f t="shared" si="39"/>
        <v>28408.999999999996</v>
      </c>
      <c r="Q1348" s="74">
        <f t="shared" si="39"/>
        <v>3584.33</v>
      </c>
      <c r="R1348" s="74">
        <f t="shared" si="39"/>
        <v>284.09</v>
      </c>
      <c r="S1348" s="74">
        <f t="shared" si="39"/>
        <v>1385.8099999999997</v>
      </c>
      <c r="T1348" s="16">
        <f t="shared" si="39"/>
        <v>386967.2852391498</v>
      </c>
    </row>
    <row r="1349" spans="1:20" ht="15" hidden="1" outlineLevel="2">
      <c r="A1349" s="5" t="s">
        <v>506</v>
      </c>
      <c r="B1349" s="19" t="s">
        <v>42</v>
      </c>
      <c r="C1349" s="6">
        <v>803410</v>
      </c>
      <c r="D1349" s="5" t="s">
        <v>12</v>
      </c>
      <c r="E1349" s="5" t="s">
        <v>36</v>
      </c>
      <c r="F1349" s="5" t="s">
        <v>36</v>
      </c>
      <c r="G1349" s="52"/>
      <c r="H1349" s="53"/>
      <c r="I1349" s="52"/>
      <c r="J1349" s="52"/>
      <c r="K1349" s="15"/>
      <c r="L1349" s="5"/>
      <c r="M1349" s="52"/>
      <c r="N1349" s="15">
        <f>O1349/$O$2</f>
        <v>4.5</v>
      </c>
      <c r="O1349" s="52">
        <v>324</v>
      </c>
      <c r="P1349" s="53"/>
      <c r="Q1349" s="52"/>
      <c r="R1349" s="52"/>
      <c r="S1349" s="52"/>
      <c r="T1349" s="16">
        <f>G1349+I1349+J1349+M1349+O1349+Q1349+R1349+S1349</f>
        <v>324</v>
      </c>
    </row>
    <row r="1350" spans="1:20" ht="15" hidden="1" outlineLevel="2">
      <c r="A1350" s="12" t="s">
        <v>506</v>
      </c>
      <c r="B1350" s="20" t="s">
        <v>42</v>
      </c>
      <c r="C1350" s="12">
        <v>803410</v>
      </c>
      <c r="D1350" s="12" t="s">
        <v>12</v>
      </c>
      <c r="E1350" s="12" t="s">
        <v>111</v>
      </c>
      <c r="F1350" s="12" t="s">
        <v>111</v>
      </c>
      <c r="G1350" s="54"/>
      <c r="H1350" s="55"/>
      <c r="I1350" s="54"/>
      <c r="J1350" s="54"/>
      <c r="K1350" s="14">
        <v>2</v>
      </c>
      <c r="L1350" s="13">
        <v>1</v>
      </c>
      <c r="M1350" s="54">
        <f>K1350*L1350*$M$2</f>
        <v>6270</v>
      </c>
      <c r="N1350" s="56"/>
      <c r="O1350" s="54"/>
      <c r="P1350" s="55"/>
      <c r="Q1350" s="54"/>
      <c r="R1350" s="54"/>
      <c r="S1350" s="54"/>
      <c r="T1350" s="16">
        <f>G1350+I1350+J1350+M1350+O1350+Q1350+R1350+S1350</f>
        <v>6270</v>
      </c>
    </row>
    <row r="1351" spans="1:20" s="72" customFormat="1" ht="15.75" outlineLevel="1" collapsed="1">
      <c r="A1351" s="70" t="s">
        <v>767</v>
      </c>
      <c r="B1351" s="70"/>
      <c r="C1351" s="73"/>
      <c r="D1351" s="69"/>
      <c r="E1351" s="69"/>
      <c r="F1351" s="69"/>
      <c r="G1351" s="74">
        <f aca="true" t="shared" si="40" ref="G1351:T1351">SUBTOTAL(9,G1349:G1350)</f>
        <v>0</v>
      </c>
      <c r="H1351" s="75">
        <f t="shared" si="40"/>
        <v>0</v>
      </c>
      <c r="I1351" s="74">
        <f t="shared" si="40"/>
        <v>0</v>
      </c>
      <c r="J1351" s="74">
        <f t="shared" si="40"/>
        <v>0</v>
      </c>
      <c r="K1351" s="71">
        <f t="shared" si="40"/>
        <v>2</v>
      </c>
      <c r="L1351" s="69">
        <f t="shared" si="40"/>
        <v>1</v>
      </c>
      <c r="M1351" s="74">
        <f t="shared" si="40"/>
        <v>6270</v>
      </c>
      <c r="N1351" s="69">
        <f t="shared" si="40"/>
        <v>4.5</v>
      </c>
      <c r="O1351" s="74">
        <f t="shared" si="40"/>
        <v>324</v>
      </c>
      <c r="P1351" s="75">
        <f t="shared" si="40"/>
        <v>0</v>
      </c>
      <c r="Q1351" s="74">
        <f t="shared" si="40"/>
        <v>0</v>
      </c>
      <c r="R1351" s="74">
        <f t="shared" si="40"/>
        <v>0</v>
      </c>
      <c r="S1351" s="74">
        <f t="shared" si="40"/>
        <v>0</v>
      </c>
      <c r="T1351" s="16">
        <f t="shared" si="40"/>
        <v>6594</v>
      </c>
    </row>
    <row r="1352" spans="1:20" ht="15" hidden="1" outlineLevel="2">
      <c r="A1352" s="5" t="s">
        <v>219</v>
      </c>
      <c r="B1352" s="19" t="s">
        <v>224</v>
      </c>
      <c r="C1352" s="6">
        <v>600001</v>
      </c>
      <c r="D1352" s="5" t="s">
        <v>360</v>
      </c>
      <c r="E1352" s="5" t="s">
        <v>107</v>
      </c>
      <c r="F1352" s="7">
        <v>15</v>
      </c>
      <c r="G1352" s="8">
        <v>864.5055609999993</v>
      </c>
      <c r="H1352" s="9">
        <v>2389</v>
      </c>
      <c r="I1352" s="8">
        <f>H1352*$H$1</f>
        <v>238.9</v>
      </c>
      <c r="J1352" s="8"/>
      <c r="K1352" s="15"/>
      <c r="L1352" s="5"/>
      <c r="M1352" s="8"/>
      <c r="N1352" s="5"/>
      <c r="O1352" s="8"/>
      <c r="P1352" s="9"/>
      <c r="Q1352" s="8"/>
      <c r="R1352" s="8"/>
      <c r="S1352" s="8"/>
      <c r="T1352" s="16">
        <f aca="true" t="shared" si="41" ref="T1352:T1383">G1352+I1352+J1352+M1352+O1352+Q1352+R1352+S1352</f>
        <v>1103.4055609999994</v>
      </c>
    </row>
    <row r="1353" spans="1:20" ht="15" hidden="1" outlineLevel="2">
      <c r="A1353" s="5" t="s">
        <v>219</v>
      </c>
      <c r="B1353" s="19" t="s">
        <v>224</v>
      </c>
      <c r="C1353" s="6">
        <v>600001</v>
      </c>
      <c r="D1353" s="5" t="s">
        <v>360</v>
      </c>
      <c r="E1353" s="5" t="s">
        <v>107</v>
      </c>
      <c r="F1353" s="7" t="s">
        <v>137</v>
      </c>
      <c r="G1353" s="8">
        <v>115.67831700000002</v>
      </c>
      <c r="H1353" s="9">
        <v>59</v>
      </c>
      <c r="I1353" s="8">
        <f>H1353*$H$3</f>
        <v>3.54</v>
      </c>
      <c r="J1353" s="8"/>
      <c r="K1353" s="15"/>
      <c r="L1353" s="5"/>
      <c r="M1353" s="8"/>
      <c r="N1353" s="5"/>
      <c r="O1353" s="8"/>
      <c r="P1353" s="9"/>
      <c r="Q1353" s="8"/>
      <c r="R1353" s="8"/>
      <c r="S1353" s="8"/>
      <c r="T1353" s="16">
        <f t="shared" si="41"/>
        <v>119.21831700000003</v>
      </c>
    </row>
    <row r="1354" spans="1:20" ht="15" hidden="1" outlineLevel="2">
      <c r="A1354" s="5" t="s">
        <v>219</v>
      </c>
      <c r="B1354" s="19" t="s">
        <v>224</v>
      </c>
      <c r="C1354" s="6">
        <v>600001</v>
      </c>
      <c r="D1354" s="5" t="s">
        <v>360</v>
      </c>
      <c r="E1354" s="5" t="s">
        <v>107</v>
      </c>
      <c r="F1354" s="7" t="s">
        <v>138</v>
      </c>
      <c r="G1354" s="8">
        <v>98.53095900000001</v>
      </c>
      <c r="H1354" s="9">
        <v>63</v>
      </c>
      <c r="I1354" s="8">
        <f>H1354*$H$3</f>
        <v>3.78</v>
      </c>
      <c r="J1354" s="8"/>
      <c r="K1354" s="15"/>
      <c r="L1354" s="5"/>
      <c r="M1354" s="8"/>
      <c r="N1354" s="5"/>
      <c r="O1354" s="8"/>
      <c r="P1354" s="9"/>
      <c r="Q1354" s="8"/>
      <c r="R1354" s="8"/>
      <c r="S1354" s="8"/>
      <c r="T1354" s="16">
        <f t="shared" si="41"/>
        <v>102.31095900000001</v>
      </c>
    </row>
    <row r="1355" spans="1:20" ht="15" hidden="1" outlineLevel="2">
      <c r="A1355" s="5" t="s">
        <v>219</v>
      </c>
      <c r="B1355" s="19" t="s">
        <v>224</v>
      </c>
      <c r="C1355" s="6">
        <v>600001</v>
      </c>
      <c r="D1355" s="5" t="s">
        <v>360</v>
      </c>
      <c r="E1355" s="5" t="s">
        <v>107</v>
      </c>
      <c r="F1355" s="7" t="s">
        <v>139</v>
      </c>
      <c r="G1355" s="8">
        <v>149.84445</v>
      </c>
      <c r="H1355" s="9">
        <v>240</v>
      </c>
      <c r="I1355" s="8">
        <f>H1355*$H$3</f>
        <v>14.399999999999999</v>
      </c>
      <c r="J1355" s="8"/>
      <c r="K1355" s="15"/>
      <c r="L1355" s="5"/>
      <c r="M1355" s="8"/>
      <c r="N1355" s="5"/>
      <c r="O1355" s="8"/>
      <c r="P1355" s="9"/>
      <c r="Q1355" s="8"/>
      <c r="R1355" s="8"/>
      <c r="S1355" s="8"/>
      <c r="T1355" s="16">
        <f t="shared" si="41"/>
        <v>164.24445</v>
      </c>
    </row>
    <row r="1356" spans="1:20" ht="15" hidden="1" outlineLevel="2">
      <c r="A1356" s="5" t="s">
        <v>219</v>
      </c>
      <c r="B1356" s="19" t="s">
        <v>224</v>
      </c>
      <c r="C1356" s="6">
        <v>600001</v>
      </c>
      <c r="D1356" s="5" t="s">
        <v>360</v>
      </c>
      <c r="E1356" s="5" t="s">
        <v>107</v>
      </c>
      <c r="F1356" s="7" t="s">
        <v>116</v>
      </c>
      <c r="G1356" s="8">
        <v>4.00218</v>
      </c>
      <c r="H1356" s="9">
        <v>4</v>
      </c>
      <c r="I1356" s="8">
        <f>H1356*$H$2</f>
        <v>1.92</v>
      </c>
      <c r="J1356" s="8"/>
      <c r="K1356" s="15"/>
      <c r="L1356" s="5"/>
      <c r="M1356" s="8"/>
      <c r="N1356" s="5"/>
      <c r="O1356" s="8"/>
      <c r="P1356" s="9"/>
      <c r="Q1356" s="8"/>
      <c r="R1356" s="8"/>
      <c r="S1356" s="8"/>
      <c r="T1356" s="16">
        <f t="shared" si="41"/>
        <v>5.92218</v>
      </c>
    </row>
    <row r="1357" spans="1:20" ht="15" hidden="1" outlineLevel="2">
      <c r="A1357" s="5" t="s">
        <v>219</v>
      </c>
      <c r="B1357" s="19" t="s">
        <v>224</v>
      </c>
      <c r="C1357" s="6">
        <v>600001</v>
      </c>
      <c r="D1357" s="5" t="s">
        <v>360</v>
      </c>
      <c r="E1357" s="5" t="s">
        <v>107</v>
      </c>
      <c r="F1357" s="5" t="s">
        <v>110</v>
      </c>
      <c r="G1357" s="52"/>
      <c r="H1357" s="53"/>
      <c r="I1357" s="52"/>
      <c r="J1357" s="52">
        <v>180</v>
      </c>
      <c r="K1357" s="15"/>
      <c r="L1357" s="5"/>
      <c r="M1357" s="52"/>
      <c r="N1357" s="5"/>
      <c r="O1357" s="52"/>
      <c r="P1357" s="53"/>
      <c r="Q1357" s="52"/>
      <c r="R1357" s="52"/>
      <c r="S1357" s="52"/>
      <c r="T1357" s="16">
        <f t="shared" si="41"/>
        <v>180</v>
      </c>
    </row>
    <row r="1358" spans="1:20" ht="15" hidden="1" outlineLevel="2">
      <c r="A1358" s="5" t="s">
        <v>219</v>
      </c>
      <c r="B1358" s="19" t="s">
        <v>224</v>
      </c>
      <c r="C1358" s="6">
        <v>600001</v>
      </c>
      <c r="D1358" s="5" t="s">
        <v>360</v>
      </c>
      <c r="E1358" s="5" t="s">
        <v>107</v>
      </c>
      <c r="F1358" s="7" t="s">
        <v>143</v>
      </c>
      <c r="G1358" s="8">
        <v>0.46</v>
      </c>
      <c r="H1358" s="9">
        <v>1</v>
      </c>
      <c r="I1358" s="8">
        <f>H1358*$H$3</f>
        <v>0.06</v>
      </c>
      <c r="J1358" s="8"/>
      <c r="K1358" s="15"/>
      <c r="L1358" s="5"/>
      <c r="M1358" s="8"/>
      <c r="N1358" s="5"/>
      <c r="O1358" s="8"/>
      <c r="P1358" s="9"/>
      <c r="Q1358" s="8"/>
      <c r="R1358" s="8"/>
      <c r="S1358" s="8"/>
      <c r="T1358" s="16">
        <f t="shared" si="41"/>
        <v>0.52</v>
      </c>
    </row>
    <row r="1359" spans="1:20" ht="15" hidden="1" outlineLevel="2">
      <c r="A1359" s="5" t="s">
        <v>219</v>
      </c>
      <c r="B1359" s="19" t="s">
        <v>224</v>
      </c>
      <c r="C1359" s="6">
        <v>600001</v>
      </c>
      <c r="D1359" s="5" t="s">
        <v>360</v>
      </c>
      <c r="E1359" s="5" t="s">
        <v>107</v>
      </c>
      <c r="F1359" s="7" t="s">
        <v>214</v>
      </c>
      <c r="G1359" s="8">
        <v>4.6</v>
      </c>
      <c r="H1359" s="9">
        <v>1</v>
      </c>
      <c r="I1359" s="8">
        <f>H1359*$H$3</f>
        <v>0.06</v>
      </c>
      <c r="J1359" s="8"/>
      <c r="K1359" s="15"/>
      <c r="L1359" s="5"/>
      <c r="M1359" s="8"/>
      <c r="N1359" s="5"/>
      <c r="O1359" s="8"/>
      <c r="P1359" s="9"/>
      <c r="Q1359" s="8"/>
      <c r="R1359" s="8"/>
      <c r="S1359" s="8"/>
      <c r="T1359" s="16">
        <f t="shared" si="41"/>
        <v>4.659999999999999</v>
      </c>
    </row>
    <row r="1360" spans="1:20" ht="15" hidden="1" outlineLevel="2">
      <c r="A1360" s="12" t="s">
        <v>219</v>
      </c>
      <c r="B1360" s="20" t="s">
        <v>224</v>
      </c>
      <c r="C1360" s="12">
        <v>600001</v>
      </c>
      <c r="D1360" s="12" t="s">
        <v>360</v>
      </c>
      <c r="E1360" s="12" t="s">
        <v>111</v>
      </c>
      <c r="F1360" s="12" t="s">
        <v>111</v>
      </c>
      <c r="G1360" s="54"/>
      <c r="H1360" s="55"/>
      <c r="I1360" s="54"/>
      <c r="J1360" s="54"/>
      <c r="K1360" s="14">
        <v>4</v>
      </c>
      <c r="L1360" s="13">
        <v>1</v>
      </c>
      <c r="M1360" s="54">
        <f>K1360*L1360*$M$2</f>
        <v>12540</v>
      </c>
      <c r="N1360" s="56"/>
      <c r="O1360" s="54"/>
      <c r="P1360" s="55"/>
      <c r="Q1360" s="54"/>
      <c r="R1360" s="54"/>
      <c r="S1360" s="54"/>
      <c r="T1360" s="16">
        <f t="shared" si="41"/>
        <v>12540</v>
      </c>
    </row>
    <row r="1361" spans="1:20" ht="15" hidden="1" outlineLevel="2">
      <c r="A1361" s="5" t="s">
        <v>219</v>
      </c>
      <c r="B1361" s="19" t="s">
        <v>225</v>
      </c>
      <c r="C1361" s="6">
        <v>601210</v>
      </c>
      <c r="D1361" s="5" t="s">
        <v>367</v>
      </c>
      <c r="E1361" s="5" t="s">
        <v>107</v>
      </c>
      <c r="F1361" s="7">
        <v>15</v>
      </c>
      <c r="G1361" s="8">
        <v>203.92928700000002</v>
      </c>
      <c r="H1361" s="9">
        <v>581</v>
      </c>
      <c r="I1361" s="8">
        <f>H1361*$H$1</f>
        <v>58.1</v>
      </c>
      <c r="J1361" s="8"/>
      <c r="K1361" s="15"/>
      <c r="L1361" s="5"/>
      <c r="M1361" s="8"/>
      <c r="N1361" s="5"/>
      <c r="O1361" s="8"/>
      <c r="P1361" s="9"/>
      <c r="Q1361" s="8"/>
      <c r="R1361" s="8"/>
      <c r="S1361" s="8"/>
      <c r="T1361" s="16">
        <f t="shared" si="41"/>
        <v>262.029287</v>
      </c>
    </row>
    <row r="1362" spans="1:20" ht="15" hidden="1" outlineLevel="2">
      <c r="A1362" s="5" t="s">
        <v>219</v>
      </c>
      <c r="B1362" s="19" t="s">
        <v>225</v>
      </c>
      <c r="C1362" s="6">
        <v>601210</v>
      </c>
      <c r="D1362" s="5" t="s">
        <v>367</v>
      </c>
      <c r="E1362" s="5" t="s">
        <v>107</v>
      </c>
      <c r="F1362" s="7" t="s">
        <v>137</v>
      </c>
      <c r="G1362" s="8">
        <v>15.621622000000002</v>
      </c>
      <c r="H1362" s="9">
        <v>6</v>
      </c>
      <c r="I1362" s="8">
        <f>H1362*$H$3</f>
        <v>0.36</v>
      </c>
      <c r="J1362" s="8"/>
      <c r="K1362" s="15"/>
      <c r="L1362" s="5"/>
      <c r="M1362" s="8"/>
      <c r="N1362" s="5"/>
      <c r="O1362" s="8"/>
      <c r="P1362" s="9"/>
      <c r="Q1362" s="8"/>
      <c r="R1362" s="8"/>
      <c r="S1362" s="8"/>
      <c r="T1362" s="16">
        <f t="shared" si="41"/>
        <v>15.981622000000002</v>
      </c>
    </row>
    <row r="1363" spans="1:20" ht="15" hidden="1" outlineLevel="2">
      <c r="A1363" s="5" t="s">
        <v>219</v>
      </c>
      <c r="B1363" s="19" t="s">
        <v>225</v>
      </c>
      <c r="C1363" s="6">
        <v>601210</v>
      </c>
      <c r="D1363" s="5" t="s">
        <v>367</v>
      </c>
      <c r="E1363" s="5" t="s">
        <v>107</v>
      </c>
      <c r="F1363" s="7" t="s">
        <v>138</v>
      </c>
      <c r="G1363" s="8">
        <v>38.581095000000005</v>
      </c>
      <c r="H1363" s="9">
        <v>32</v>
      </c>
      <c r="I1363" s="8">
        <f>H1363*$H$3</f>
        <v>1.92</v>
      </c>
      <c r="J1363" s="8"/>
      <c r="K1363" s="15"/>
      <c r="L1363" s="5"/>
      <c r="M1363" s="8"/>
      <c r="N1363" s="5"/>
      <c r="O1363" s="8"/>
      <c r="P1363" s="9"/>
      <c r="Q1363" s="8"/>
      <c r="R1363" s="8"/>
      <c r="S1363" s="8"/>
      <c r="T1363" s="16">
        <f t="shared" si="41"/>
        <v>40.50109500000001</v>
      </c>
    </row>
    <row r="1364" spans="1:20" ht="15" hidden="1" outlineLevel="2">
      <c r="A1364" s="5" t="s">
        <v>219</v>
      </c>
      <c r="B1364" s="19" t="s">
        <v>225</v>
      </c>
      <c r="C1364" s="6">
        <v>601210</v>
      </c>
      <c r="D1364" s="5" t="s">
        <v>367</v>
      </c>
      <c r="E1364" s="5" t="s">
        <v>107</v>
      </c>
      <c r="F1364" s="7" t="s">
        <v>139</v>
      </c>
      <c r="G1364" s="8">
        <v>30.805249999999997</v>
      </c>
      <c r="H1364" s="9">
        <v>55</v>
      </c>
      <c r="I1364" s="8">
        <f>H1364*$H$3</f>
        <v>3.3</v>
      </c>
      <c r="J1364" s="8"/>
      <c r="K1364" s="15"/>
      <c r="L1364" s="5"/>
      <c r="M1364" s="8"/>
      <c r="N1364" s="5"/>
      <c r="O1364" s="8"/>
      <c r="P1364" s="9"/>
      <c r="Q1364" s="8"/>
      <c r="R1364" s="8"/>
      <c r="S1364" s="8"/>
      <c r="T1364" s="16">
        <f t="shared" si="41"/>
        <v>34.10525</v>
      </c>
    </row>
    <row r="1365" spans="1:20" ht="15" hidden="1" outlineLevel="2">
      <c r="A1365" s="5" t="s">
        <v>219</v>
      </c>
      <c r="B1365" s="19" t="s">
        <v>225</v>
      </c>
      <c r="C1365" s="6">
        <v>601210</v>
      </c>
      <c r="D1365" s="5" t="s">
        <v>367</v>
      </c>
      <c r="E1365" s="5" t="s">
        <v>107</v>
      </c>
      <c r="F1365" s="7" t="s">
        <v>116</v>
      </c>
      <c r="G1365" s="8">
        <v>22.383474400000004</v>
      </c>
      <c r="H1365" s="9">
        <v>36</v>
      </c>
      <c r="I1365" s="8">
        <f>H1365*$H$2</f>
        <v>17.28</v>
      </c>
      <c r="J1365" s="8"/>
      <c r="K1365" s="15"/>
      <c r="L1365" s="5"/>
      <c r="M1365" s="8"/>
      <c r="N1365" s="5"/>
      <c r="O1365" s="8"/>
      <c r="P1365" s="9"/>
      <c r="Q1365" s="8"/>
      <c r="R1365" s="8"/>
      <c r="S1365" s="8"/>
      <c r="T1365" s="16">
        <f t="shared" si="41"/>
        <v>39.663474400000005</v>
      </c>
    </row>
    <row r="1366" spans="1:20" ht="15" hidden="1" outlineLevel="2">
      <c r="A1366" s="5" t="s">
        <v>219</v>
      </c>
      <c r="B1366" s="19" t="s">
        <v>225</v>
      </c>
      <c r="C1366" s="6">
        <v>601210</v>
      </c>
      <c r="D1366" s="5" t="s">
        <v>367</v>
      </c>
      <c r="E1366" s="5" t="s">
        <v>107</v>
      </c>
      <c r="F1366" s="5" t="s">
        <v>110</v>
      </c>
      <c r="G1366" s="52"/>
      <c r="H1366" s="53"/>
      <c r="I1366" s="52"/>
      <c r="J1366" s="52">
        <v>180</v>
      </c>
      <c r="K1366" s="15"/>
      <c r="L1366" s="5"/>
      <c r="M1366" s="52"/>
      <c r="N1366" s="5"/>
      <c r="O1366" s="52"/>
      <c r="P1366" s="53"/>
      <c r="Q1366" s="52"/>
      <c r="R1366" s="52"/>
      <c r="S1366" s="52"/>
      <c r="T1366" s="16">
        <f t="shared" si="41"/>
        <v>180</v>
      </c>
    </row>
    <row r="1367" spans="1:20" ht="15" hidden="1" outlineLevel="2">
      <c r="A1367" s="5" t="s">
        <v>219</v>
      </c>
      <c r="B1367" s="19" t="s">
        <v>225</v>
      </c>
      <c r="C1367" s="6">
        <v>601210</v>
      </c>
      <c r="D1367" s="5" t="s">
        <v>367</v>
      </c>
      <c r="E1367" s="5" t="s">
        <v>36</v>
      </c>
      <c r="F1367" s="5" t="s">
        <v>36</v>
      </c>
      <c r="G1367" s="52"/>
      <c r="H1367" s="53"/>
      <c r="I1367" s="52"/>
      <c r="J1367" s="52"/>
      <c r="K1367" s="15"/>
      <c r="L1367" s="5"/>
      <c r="M1367" s="52"/>
      <c r="N1367" s="15">
        <f>O1367/$O$2</f>
        <v>13</v>
      </c>
      <c r="O1367" s="52">
        <v>936</v>
      </c>
      <c r="P1367" s="53"/>
      <c r="Q1367" s="52"/>
      <c r="R1367" s="52"/>
      <c r="S1367" s="52"/>
      <c r="T1367" s="16">
        <f t="shared" si="41"/>
        <v>936</v>
      </c>
    </row>
    <row r="1368" spans="1:20" ht="15" hidden="1" outlineLevel="2">
      <c r="A1368" s="12" t="s">
        <v>219</v>
      </c>
      <c r="B1368" s="20" t="s">
        <v>225</v>
      </c>
      <c r="C1368" s="12">
        <v>601210</v>
      </c>
      <c r="D1368" s="12" t="s">
        <v>367</v>
      </c>
      <c r="E1368" s="12" t="s">
        <v>111</v>
      </c>
      <c r="F1368" s="12" t="s">
        <v>111</v>
      </c>
      <c r="G1368" s="54"/>
      <c r="H1368" s="55"/>
      <c r="I1368" s="54"/>
      <c r="J1368" s="54"/>
      <c r="K1368" s="14">
        <v>1</v>
      </c>
      <c r="L1368" s="13">
        <v>1</v>
      </c>
      <c r="M1368" s="54">
        <f>K1368*L1368*$M$2</f>
        <v>3135</v>
      </c>
      <c r="N1368" s="56"/>
      <c r="O1368" s="54"/>
      <c r="P1368" s="55"/>
      <c r="Q1368" s="54"/>
      <c r="R1368" s="54"/>
      <c r="S1368" s="54"/>
      <c r="T1368" s="16">
        <f t="shared" si="41"/>
        <v>3135</v>
      </c>
    </row>
    <row r="1369" spans="1:20" ht="15" hidden="1" outlineLevel="2">
      <c r="A1369" s="12" t="s">
        <v>219</v>
      </c>
      <c r="B1369" s="20" t="s">
        <v>220</v>
      </c>
      <c r="C1369" s="12">
        <v>601380</v>
      </c>
      <c r="D1369" s="12" t="s">
        <v>14</v>
      </c>
      <c r="E1369" s="12" t="s">
        <v>111</v>
      </c>
      <c r="F1369" s="12" t="s">
        <v>111</v>
      </c>
      <c r="G1369" s="54"/>
      <c r="H1369" s="55"/>
      <c r="I1369" s="54"/>
      <c r="J1369" s="54"/>
      <c r="K1369" s="14">
        <v>1</v>
      </c>
      <c r="L1369" s="13">
        <v>0.25</v>
      </c>
      <c r="M1369" s="54">
        <f>K1369*L1369*$M$2</f>
        <v>783.75</v>
      </c>
      <c r="N1369" s="56"/>
      <c r="O1369" s="54"/>
      <c r="P1369" s="55"/>
      <c r="Q1369" s="54"/>
      <c r="R1369" s="54"/>
      <c r="S1369" s="54"/>
      <c r="T1369" s="16">
        <f t="shared" si="41"/>
        <v>783.75</v>
      </c>
    </row>
    <row r="1370" spans="1:20" ht="15" hidden="1" outlineLevel="2">
      <c r="A1370" s="5" t="s">
        <v>219</v>
      </c>
      <c r="B1370" s="19" t="s">
        <v>220</v>
      </c>
      <c r="C1370" s="6">
        <v>601390</v>
      </c>
      <c r="D1370" s="5" t="s">
        <v>355</v>
      </c>
      <c r="E1370" s="5" t="s">
        <v>107</v>
      </c>
      <c r="F1370" s="7">
        <v>15</v>
      </c>
      <c r="G1370" s="8">
        <v>11.380017</v>
      </c>
      <c r="H1370" s="9">
        <v>33</v>
      </c>
      <c r="I1370" s="8">
        <f>H1370*$H$1</f>
        <v>3.3000000000000003</v>
      </c>
      <c r="J1370" s="8"/>
      <c r="K1370" s="15"/>
      <c r="L1370" s="5"/>
      <c r="M1370" s="8"/>
      <c r="N1370" s="5"/>
      <c r="O1370" s="8"/>
      <c r="P1370" s="9"/>
      <c r="Q1370" s="8"/>
      <c r="R1370" s="8"/>
      <c r="S1370" s="8"/>
      <c r="T1370" s="16">
        <f t="shared" si="41"/>
        <v>14.680017000000001</v>
      </c>
    </row>
    <row r="1371" spans="1:20" ht="15" hidden="1" outlineLevel="2">
      <c r="A1371" s="5" t="s">
        <v>219</v>
      </c>
      <c r="B1371" s="19" t="s">
        <v>220</v>
      </c>
      <c r="C1371" s="6">
        <v>601390</v>
      </c>
      <c r="D1371" s="5" t="s">
        <v>355</v>
      </c>
      <c r="E1371" s="5" t="s">
        <v>107</v>
      </c>
      <c r="F1371" s="7" t="s">
        <v>138</v>
      </c>
      <c r="G1371" s="8">
        <v>1.061865</v>
      </c>
      <c r="H1371" s="9">
        <v>1</v>
      </c>
      <c r="I1371" s="8">
        <f>H1371*$H$3</f>
        <v>0.06</v>
      </c>
      <c r="J1371" s="8"/>
      <c r="K1371" s="15"/>
      <c r="L1371" s="5"/>
      <c r="M1371" s="8"/>
      <c r="N1371" s="5"/>
      <c r="O1371" s="8"/>
      <c r="P1371" s="9"/>
      <c r="Q1371" s="8"/>
      <c r="R1371" s="8"/>
      <c r="S1371" s="8"/>
      <c r="T1371" s="16">
        <f t="shared" si="41"/>
        <v>1.1218650000000001</v>
      </c>
    </row>
    <row r="1372" spans="1:20" ht="15" hidden="1" outlineLevel="2">
      <c r="A1372" s="5" t="s">
        <v>219</v>
      </c>
      <c r="B1372" s="19" t="s">
        <v>220</v>
      </c>
      <c r="C1372" s="6">
        <v>601390</v>
      </c>
      <c r="D1372" s="5" t="s">
        <v>355</v>
      </c>
      <c r="E1372" s="5" t="s">
        <v>107</v>
      </c>
      <c r="F1372" s="7" t="s">
        <v>139</v>
      </c>
      <c r="G1372" s="8">
        <v>6.546749999999999</v>
      </c>
      <c r="H1372" s="9">
        <v>7</v>
      </c>
      <c r="I1372" s="8">
        <f>H1372*$H$3</f>
        <v>0.42</v>
      </c>
      <c r="J1372" s="8"/>
      <c r="K1372" s="15"/>
      <c r="L1372" s="5"/>
      <c r="M1372" s="8"/>
      <c r="N1372" s="5"/>
      <c r="O1372" s="8"/>
      <c r="P1372" s="9"/>
      <c r="Q1372" s="8"/>
      <c r="R1372" s="8"/>
      <c r="S1372" s="8"/>
      <c r="T1372" s="16">
        <f t="shared" si="41"/>
        <v>6.966749999999999</v>
      </c>
    </row>
    <row r="1373" spans="1:20" ht="15" hidden="1" outlineLevel="2">
      <c r="A1373" s="5" t="s">
        <v>219</v>
      </c>
      <c r="B1373" s="19" t="s">
        <v>220</v>
      </c>
      <c r="C1373" s="6">
        <v>601390</v>
      </c>
      <c r="D1373" s="5" t="s">
        <v>355</v>
      </c>
      <c r="E1373" s="5" t="s">
        <v>107</v>
      </c>
      <c r="F1373" s="5" t="s">
        <v>110</v>
      </c>
      <c r="G1373" s="52"/>
      <c r="H1373" s="53"/>
      <c r="I1373" s="52"/>
      <c r="J1373" s="52">
        <v>135</v>
      </c>
      <c r="K1373" s="15"/>
      <c r="L1373" s="5"/>
      <c r="M1373" s="52"/>
      <c r="N1373" s="5"/>
      <c r="O1373" s="52"/>
      <c r="P1373" s="53"/>
      <c r="Q1373" s="52"/>
      <c r="R1373" s="52"/>
      <c r="S1373" s="52"/>
      <c r="T1373" s="16">
        <f t="shared" si="41"/>
        <v>135</v>
      </c>
    </row>
    <row r="1374" spans="1:20" ht="15" hidden="1" outlineLevel="2">
      <c r="A1374" s="12" t="s">
        <v>219</v>
      </c>
      <c r="B1374" s="20" t="s">
        <v>220</v>
      </c>
      <c r="C1374" s="12">
        <v>601390</v>
      </c>
      <c r="D1374" s="12" t="s">
        <v>355</v>
      </c>
      <c r="E1374" s="12" t="s">
        <v>111</v>
      </c>
      <c r="F1374" s="12" t="s">
        <v>111</v>
      </c>
      <c r="G1374" s="54"/>
      <c r="H1374" s="55"/>
      <c r="I1374" s="54"/>
      <c r="J1374" s="54"/>
      <c r="K1374" s="14">
        <v>1</v>
      </c>
      <c r="L1374" s="13">
        <v>0.75</v>
      </c>
      <c r="M1374" s="54">
        <f>K1374*L1374*$M$2</f>
        <v>2351.25</v>
      </c>
      <c r="N1374" s="56"/>
      <c r="O1374" s="54"/>
      <c r="P1374" s="55"/>
      <c r="Q1374" s="54"/>
      <c r="R1374" s="54"/>
      <c r="S1374" s="54"/>
      <c r="T1374" s="16">
        <f t="shared" si="41"/>
        <v>2351.25</v>
      </c>
    </row>
    <row r="1375" spans="1:20" ht="15" hidden="1" outlineLevel="2">
      <c r="A1375" s="5" t="s">
        <v>219</v>
      </c>
      <c r="B1375" s="19" t="s">
        <v>225</v>
      </c>
      <c r="C1375" s="6">
        <v>601410</v>
      </c>
      <c r="D1375" s="5" t="s">
        <v>365</v>
      </c>
      <c r="E1375" s="5" t="s">
        <v>107</v>
      </c>
      <c r="F1375" s="7">
        <v>15</v>
      </c>
      <c r="G1375" s="8">
        <v>92.72835200000016</v>
      </c>
      <c r="H1375" s="9">
        <v>262</v>
      </c>
      <c r="I1375" s="8">
        <f>H1375*$H$1</f>
        <v>26.200000000000003</v>
      </c>
      <c r="J1375" s="8"/>
      <c r="K1375" s="15"/>
      <c r="L1375" s="5"/>
      <c r="M1375" s="8"/>
      <c r="N1375" s="5"/>
      <c r="O1375" s="8"/>
      <c r="P1375" s="9"/>
      <c r="Q1375" s="8"/>
      <c r="R1375" s="8"/>
      <c r="S1375" s="8"/>
      <c r="T1375" s="16">
        <f t="shared" si="41"/>
        <v>118.92835200000016</v>
      </c>
    </row>
    <row r="1376" spans="1:20" ht="15" hidden="1" outlineLevel="2">
      <c r="A1376" s="5" t="s">
        <v>219</v>
      </c>
      <c r="B1376" s="19" t="s">
        <v>225</v>
      </c>
      <c r="C1376" s="6">
        <v>601410</v>
      </c>
      <c r="D1376" s="5" t="s">
        <v>365</v>
      </c>
      <c r="E1376" s="5" t="s">
        <v>107</v>
      </c>
      <c r="F1376" s="7" t="s">
        <v>137</v>
      </c>
      <c r="G1376" s="8">
        <v>81.18915550000001</v>
      </c>
      <c r="H1376" s="9">
        <v>31</v>
      </c>
      <c r="I1376" s="8">
        <f>H1376*$H$3</f>
        <v>1.8599999999999999</v>
      </c>
      <c r="J1376" s="8"/>
      <c r="K1376" s="15"/>
      <c r="L1376" s="5"/>
      <c r="M1376" s="8"/>
      <c r="N1376" s="5"/>
      <c r="O1376" s="8"/>
      <c r="P1376" s="9"/>
      <c r="Q1376" s="8"/>
      <c r="R1376" s="8"/>
      <c r="S1376" s="8"/>
      <c r="T1376" s="16">
        <f t="shared" si="41"/>
        <v>83.04915550000001</v>
      </c>
    </row>
    <row r="1377" spans="1:20" ht="15" hidden="1" outlineLevel="2">
      <c r="A1377" s="5" t="s">
        <v>219</v>
      </c>
      <c r="B1377" s="19" t="s">
        <v>225</v>
      </c>
      <c r="C1377" s="6">
        <v>601410</v>
      </c>
      <c r="D1377" s="5" t="s">
        <v>365</v>
      </c>
      <c r="E1377" s="5" t="s">
        <v>107</v>
      </c>
      <c r="F1377" s="7" t="s">
        <v>138</v>
      </c>
      <c r="G1377" s="8">
        <v>61.64884800000001</v>
      </c>
      <c r="H1377" s="9">
        <v>37</v>
      </c>
      <c r="I1377" s="8">
        <f>H1377*$H$3</f>
        <v>2.2199999999999998</v>
      </c>
      <c r="J1377" s="8"/>
      <c r="K1377" s="15"/>
      <c r="L1377" s="5"/>
      <c r="M1377" s="8"/>
      <c r="N1377" s="5"/>
      <c r="O1377" s="8"/>
      <c r="P1377" s="9"/>
      <c r="Q1377" s="8"/>
      <c r="R1377" s="8"/>
      <c r="S1377" s="8"/>
      <c r="T1377" s="16">
        <f t="shared" si="41"/>
        <v>63.86884800000001</v>
      </c>
    </row>
    <row r="1378" spans="1:20" ht="15" hidden="1" outlineLevel="2">
      <c r="A1378" s="5" t="s">
        <v>219</v>
      </c>
      <c r="B1378" s="19" t="s">
        <v>225</v>
      </c>
      <c r="C1378" s="6">
        <v>601410</v>
      </c>
      <c r="D1378" s="5" t="s">
        <v>365</v>
      </c>
      <c r="E1378" s="5" t="s">
        <v>107</v>
      </c>
      <c r="F1378" s="7" t="s">
        <v>139</v>
      </c>
      <c r="G1378" s="8">
        <v>15.03215</v>
      </c>
      <c r="H1378" s="9">
        <v>29</v>
      </c>
      <c r="I1378" s="8">
        <f>H1378*$H$3</f>
        <v>1.74</v>
      </c>
      <c r="J1378" s="8"/>
      <c r="K1378" s="15"/>
      <c r="L1378" s="5"/>
      <c r="M1378" s="8"/>
      <c r="N1378" s="5"/>
      <c r="O1378" s="8"/>
      <c r="P1378" s="9"/>
      <c r="Q1378" s="8"/>
      <c r="R1378" s="8"/>
      <c r="S1378" s="8"/>
      <c r="T1378" s="16">
        <f t="shared" si="41"/>
        <v>16.77215</v>
      </c>
    </row>
    <row r="1379" spans="1:20" ht="15" hidden="1" outlineLevel="2">
      <c r="A1379" s="5" t="s">
        <v>219</v>
      </c>
      <c r="B1379" s="19" t="s">
        <v>225</v>
      </c>
      <c r="C1379" s="6">
        <v>601410</v>
      </c>
      <c r="D1379" s="5" t="s">
        <v>365</v>
      </c>
      <c r="E1379" s="5" t="s">
        <v>107</v>
      </c>
      <c r="F1379" s="5" t="s">
        <v>110</v>
      </c>
      <c r="G1379" s="52"/>
      <c r="H1379" s="53"/>
      <c r="I1379" s="52"/>
      <c r="J1379" s="52">
        <v>180</v>
      </c>
      <c r="K1379" s="15"/>
      <c r="L1379" s="5"/>
      <c r="M1379" s="52"/>
      <c r="N1379" s="5"/>
      <c r="O1379" s="52"/>
      <c r="P1379" s="53"/>
      <c r="Q1379" s="52"/>
      <c r="R1379" s="52"/>
      <c r="S1379" s="52"/>
      <c r="T1379" s="16">
        <f t="shared" si="41"/>
        <v>180</v>
      </c>
    </row>
    <row r="1380" spans="1:20" ht="15" hidden="1" outlineLevel="2">
      <c r="A1380" s="5" t="s">
        <v>219</v>
      </c>
      <c r="B1380" s="19" t="s">
        <v>225</v>
      </c>
      <c r="C1380" s="6">
        <v>601410</v>
      </c>
      <c r="D1380" s="5" t="s">
        <v>365</v>
      </c>
      <c r="E1380" s="5" t="s">
        <v>36</v>
      </c>
      <c r="F1380" s="5" t="s">
        <v>36</v>
      </c>
      <c r="G1380" s="52"/>
      <c r="H1380" s="53"/>
      <c r="I1380" s="52"/>
      <c r="J1380" s="52"/>
      <c r="K1380" s="15"/>
      <c r="L1380" s="5"/>
      <c r="M1380" s="52"/>
      <c r="N1380" s="15">
        <f>O1380/$O$2</f>
        <v>1.25</v>
      </c>
      <c r="O1380" s="52">
        <v>90</v>
      </c>
      <c r="P1380" s="53"/>
      <c r="Q1380" s="52"/>
      <c r="R1380" s="52"/>
      <c r="S1380" s="52"/>
      <c r="T1380" s="16">
        <f t="shared" si="41"/>
        <v>90</v>
      </c>
    </row>
    <row r="1381" spans="1:20" ht="15" hidden="1" outlineLevel="2">
      <c r="A1381" s="12" t="s">
        <v>219</v>
      </c>
      <c r="B1381" s="20" t="s">
        <v>225</v>
      </c>
      <c r="C1381" s="12">
        <v>601410</v>
      </c>
      <c r="D1381" s="12" t="s">
        <v>365</v>
      </c>
      <c r="E1381" s="12" t="s">
        <v>111</v>
      </c>
      <c r="F1381" s="12" t="s">
        <v>111</v>
      </c>
      <c r="G1381" s="54"/>
      <c r="H1381" s="55"/>
      <c r="I1381" s="54"/>
      <c r="J1381" s="54"/>
      <c r="K1381" s="14">
        <v>2</v>
      </c>
      <c r="L1381" s="13">
        <v>1</v>
      </c>
      <c r="M1381" s="54">
        <f>K1381*L1381*$M$2</f>
        <v>6270</v>
      </c>
      <c r="N1381" s="56"/>
      <c r="O1381" s="54"/>
      <c r="P1381" s="55"/>
      <c r="Q1381" s="54"/>
      <c r="R1381" s="54"/>
      <c r="S1381" s="54"/>
      <c r="T1381" s="16">
        <f t="shared" si="41"/>
        <v>6270</v>
      </c>
    </row>
    <row r="1382" spans="1:20" ht="15" hidden="1" outlineLevel="2">
      <c r="A1382" s="5" t="s">
        <v>219</v>
      </c>
      <c r="B1382" s="19" t="s">
        <v>225</v>
      </c>
      <c r="C1382" s="6">
        <v>601410</v>
      </c>
      <c r="D1382" s="5" t="s">
        <v>365</v>
      </c>
      <c r="E1382" s="5" t="s">
        <v>133</v>
      </c>
      <c r="F1382" s="5" t="s">
        <v>133</v>
      </c>
      <c r="G1382" s="52"/>
      <c r="H1382" s="53"/>
      <c r="I1382" s="52"/>
      <c r="J1382" s="52"/>
      <c r="K1382" s="15"/>
      <c r="L1382" s="5"/>
      <c r="M1382" s="52"/>
      <c r="N1382" s="5"/>
      <c r="O1382" s="52"/>
      <c r="P1382" s="53"/>
      <c r="Q1382" s="52"/>
      <c r="R1382" s="52"/>
      <c r="S1382" s="52">
        <v>156.86</v>
      </c>
      <c r="T1382" s="16">
        <f t="shared" si="41"/>
        <v>156.86</v>
      </c>
    </row>
    <row r="1383" spans="1:20" ht="15" hidden="1" outlineLevel="2">
      <c r="A1383" s="5" t="s">
        <v>219</v>
      </c>
      <c r="B1383" s="19" t="s">
        <v>225</v>
      </c>
      <c r="C1383" s="6">
        <v>601410</v>
      </c>
      <c r="D1383" s="5" t="s">
        <v>392</v>
      </c>
      <c r="E1383" s="5" t="s">
        <v>133</v>
      </c>
      <c r="F1383" s="5" t="s">
        <v>133</v>
      </c>
      <c r="G1383" s="52"/>
      <c r="H1383" s="53"/>
      <c r="I1383" s="52"/>
      <c r="J1383" s="52"/>
      <c r="K1383" s="15"/>
      <c r="L1383" s="5"/>
      <c r="M1383" s="52"/>
      <c r="N1383" s="5"/>
      <c r="O1383" s="52"/>
      <c r="P1383" s="53"/>
      <c r="Q1383" s="52"/>
      <c r="R1383" s="52"/>
      <c r="S1383" s="52">
        <v>6.09</v>
      </c>
      <c r="T1383" s="16">
        <f t="shared" si="41"/>
        <v>6.09</v>
      </c>
    </row>
    <row r="1384" spans="1:20" ht="15" hidden="1" outlineLevel="2">
      <c r="A1384" s="5" t="s">
        <v>219</v>
      </c>
      <c r="B1384" s="19" t="s">
        <v>225</v>
      </c>
      <c r="C1384" s="6">
        <v>601422</v>
      </c>
      <c r="D1384" s="5" t="s">
        <v>770</v>
      </c>
      <c r="E1384" s="5" t="s">
        <v>107</v>
      </c>
      <c r="F1384" s="7">
        <v>15</v>
      </c>
      <c r="G1384" s="8">
        <v>72.81975600000008</v>
      </c>
      <c r="H1384" s="9">
        <v>203</v>
      </c>
      <c r="I1384" s="8">
        <f>H1384*$H$1</f>
        <v>20.3</v>
      </c>
      <c r="J1384" s="8"/>
      <c r="K1384" s="15"/>
      <c r="L1384" s="5"/>
      <c r="M1384" s="8"/>
      <c r="N1384" s="5"/>
      <c r="O1384" s="8"/>
      <c r="P1384" s="9"/>
      <c r="Q1384" s="8"/>
      <c r="R1384" s="8"/>
      <c r="S1384" s="8"/>
      <c r="T1384" s="16">
        <f aca="true" t="shared" si="42" ref="T1384:T1415">G1384+I1384+J1384+M1384+O1384+Q1384+R1384+S1384</f>
        <v>93.11975600000008</v>
      </c>
    </row>
    <row r="1385" spans="1:20" ht="15" hidden="1" outlineLevel="2">
      <c r="A1385" s="5" t="s">
        <v>219</v>
      </c>
      <c r="B1385" s="19" t="s">
        <v>225</v>
      </c>
      <c r="C1385" s="6">
        <v>601422</v>
      </c>
      <c r="D1385" s="5" t="s">
        <v>770</v>
      </c>
      <c r="E1385" s="5" t="s">
        <v>107</v>
      </c>
      <c r="F1385" s="7" t="s">
        <v>139</v>
      </c>
      <c r="G1385" s="8">
        <v>11.093949999999998</v>
      </c>
      <c r="H1385" s="9">
        <v>25</v>
      </c>
      <c r="I1385" s="8">
        <f>H1385*$H$3</f>
        <v>1.5</v>
      </c>
      <c r="J1385" s="8"/>
      <c r="K1385" s="15"/>
      <c r="L1385" s="5"/>
      <c r="M1385" s="8"/>
      <c r="N1385" s="5"/>
      <c r="O1385" s="8"/>
      <c r="P1385" s="9"/>
      <c r="Q1385" s="8"/>
      <c r="R1385" s="8"/>
      <c r="S1385" s="8"/>
      <c r="T1385" s="16">
        <f t="shared" si="42"/>
        <v>12.593949999999998</v>
      </c>
    </row>
    <row r="1386" spans="1:20" ht="15" hidden="1" outlineLevel="2">
      <c r="A1386" s="5" t="s">
        <v>219</v>
      </c>
      <c r="B1386" s="19" t="s">
        <v>225</v>
      </c>
      <c r="C1386" s="6">
        <v>601422</v>
      </c>
      <c r="D1386" s="5" t="s">
        <v>366</v>
      </c>
      <c r="E1386" s="5" t="s">
        <v>107</v>
      </c>
      <c r="F1386" s="7">
        <v>15</v>
      </c>
      <c r="G1386" s="8">
        <v>3.4536370000000005</v>
      </c>
      <c r="H1386" s="9">
        <v>10</v>
      </c>
      <c r="I1386" s="8">
        <f>H1386*$H$1</f>
        <v>1</v>
      </c>
      <c r="J1386" s="8"/>
      <c r="K1386" s="15"/>
      <c r="L1386" s="5"/>
      <c r="M1386" s="8"/>
      <c r="N1386" s="5"/>
      <c r="O1386" s="8"/>
      <c r="P1386" s="9"/>
      <c r="Q1386" s="8"/>
      <c r="R1386" s="8"/>
      <c r="S1386" s="8"/>
      <c r="T1386" s="16">
        <f t="shared" si="42"/>
        <v>4.4536370000000005</v>
      </c>
    </row>
    <row r="1387" spans="1:20" ht="15" hidden="1" outlineLevel="2">
      <c r="A1387" s="5" t="s">
        <v>219</v>
      </c>
      <c r="B1387" s="19" t="s">
        <v>225</v>
      </c>
      <c r="C1387" s="6">
        <v>601422</v>
      </c>
      <c r="D1387" s="5" t="s">
        <v>366</v>
      </c>
      <c r="E1387" s="5" t="s">
        <v>107</v>
      </c>
      <c r="F1387" s="7" t="s">
        <v>137</v>
      </c>
      <c r="G1387" s="8">
        <v>9.253441</v>
      </c>
      <c r="H1387" s="9">
        <v>2</v>
      </c>
      <c r="I1387" s="8">
        <f>H1387*$H$3</f>
        <v>0.12</v>
      </c>
      <c r="J1387" s="8"/>
      <c r="K1387" s="15"/>
      <c r="L1387" s="5"/>
      <c r="M1387" s="8"/>
      <c r="N1387" s="5"/>
      <c r="O1387" s="8"/>
      <c r="P1387" s="9"/>
      <c r="Q1387" s="8"/>
      <c r="R1387" s="8"/>
      <c r="S1387" s="8"/>
      <c r="T1387" s="16">
        <f t="shared" si="42"/>
        <v>9.373441</v>
      </c>
    </row>
    <row r="1388" spans="1:20" ht="15" hidden="1" outlineLevel="2">
      <c r="A1388" s="5" t="s">
        <v>219</v>
      </c>
      <c r="B1388" s="19" t="s">
        <v>225</v>
      </c>
      <c r="C1388" s="6">
        <v>601422</v>
      </c>
      <c r="D1388" s="5" t="s">
        <v>366</v>
      </c>
      <c r="E1388" s="5" t="s">
        <v>107</v>
      </c>
      <c r="F1388" s="7" t="s">
        <v>138</v>
      </c>
      <c r="G1388" s="8">
        <v>1.0922040000000002</v>
      </c>
      <c r="H1388" s="9">
        <v>1</v>
      </c>
      <c r="I1388" s="8">
        <f>H1388*$H$3</f>
        <v>0.06</v>
      </c>
      <c r="J1388" s="8"/>
      <c r="K1388" s="15"/>
      <c r="L1388" s="5"/>
      <c r="M1388" s="8"/>
      <c r="N1388" s="5"/>
      <c r="O1388" s="8"/>
      <c r="P1388" s="9"/>
      <c r="Q1388" s="8"/>
      <c r="R1388" s="8"/>
      <c r="S1388" s="8"/>
      <c r="T1388" s="16">
        <f t="shared" si="42"/>
        <v>1.1522040000000002</v>
      </c>
    </row>
    <row r="1389" spans="1:20" ht="15" hidden="1" outlineLevel="2">
      <c r="A1389" s="5" t="s">
        <v>219</v>
      </c>
      <c r="B1389" s="19" t="s">
        <v>225</v>
      </c>
      <c r="C1389" s="6">
        <v>601422</v>
      </c>
      <c r="D1389" s="5" t="s">
        <v>366</v>
      </c>
      <c r="E1389" s="5" t="s">
        <v>107</v>
      </c>
      <c r="F1389" s="7" t="s">
        <v>139</v>
      </c>
      <c r="G1389" s="8">
        <v>1.7863999999999998</v>
      </c>
      <c r="H1389" s="9">
        <v>4</v>
      </c>
      <c r="I1389" s="8">
        <f>H1389*$H$3</f>
        <v>0.24</v>
      </c>
      <c r="J1389" s="8"/>
      <c r="K1389" s="15"/>
      <c r="L1389" s="5"/>
      <c r="M1389" s="8"/>
      <c r="N1389" s="5"/>
      <c r="O1389" s="8"/>
      <c r="P1389" s="9"/>
      <c r="Q1389" s="8"/>
      <c r="R1389" s="8"/>
      <c r="S1389" s="8"/>
      <c r="T1389" s="16">
        <f t="shared" si="42"/>
        <v>2.0263999999999998</v>
      </c>
    </row>
    <row r="1390" spans="1:20" ht="15" hidden="1" outlineLevel="2">
      <c r="A1390" s="5" t="s">
        <v>219</v>
      </c>
      <c r="B1390" s="19" t="s">
        <v>225</v>
      </c>
      <c r="C1390" s="6">
        <v>601422</v>
      </c>
      <c r="D1390" s="5" t="s">
        <v>366</v>
      </c>
      <c r="E1390" s="5" t="s">
        <v>107</v>
      </c>
      <c r="F1390" s="5" t="s">
        <v>110</v>
      </c>
      <c r="G1390" s="52"/>
      <c r="H1390" s="53"/>
      <c r="I1390" s="52"/>
      <c r="J1390" s="52">
        <v>225</v>
      </c>
      <c r="K1390" s="15"/>
      <c r="L1390" s="5"/>
      <c r="M1390" s="52"/>
      <c r="N1390" s="5"/>
      <c r="O1390" s="52"/>
      <c r="P1390" s="53"/>
      <c r="Q1390" s="52"/>
      <c r="R1390" s="52"/>
      <c r="S1390" s="52"/>
      <c r="T1390" s="16">
        <f t="shared" si="42"/>
        <v>225</v>
      </c>
    </row>
    <row r="1391" spans="1:20" ht="15" hidden="1" outlineLevel="2">
      <c r="A1391" s="12" t="s">
        <v>219</v>
      </c>
      <c r="B1391" s="20" t="s">
        <v>225</v>
      </c>
      <c r="C1391" s="12">
        <v>601422</v>
      </c>
      <c r="D1391" s="12" t="s">
        <v>366</v>
      </c>
      <c r="E1391" s="12" t="s">
        <v>111</v>
      </c>
      <c r="F1391" s="12" t="s">
        <v>111</v>
      </c>
      <c r="G1391" s="54"/>
      <c r="H1391" s="55"/>
      <c r="I1391" s="54"/>
      <c r="J1391" s="54"/>
      <c r="K1391" s="14">
        <v>2</v>
      </c>
      <c r="L1391" s="13">
        <v>1</v>
      </c>
      <c r="M1391" s="54">
        <f>K1391*L1391*$M$2</f>
        <v>6270</v>
      </c>
      <c r="N1391" s="56"/>
      <c r="O1391" s="54"/>
      <c r="P1391" s="55"/>
      <c r="Q1391" s="54"/>
      <c r="R1391" s="54"/>
      <c r="S1391" s="54"/>
      <c r="T1391" s="16">
        <f t="shared" si="42"/>
        <v>6270</v>
      </c>
    </row>
    <row r="1392" spans="1:20" ht="15" hidden="1" outlineLevel="2">
      <c r="A1392" s="5" t="s">
        <v>219</v>
      </c>
      <c r="B1392" s="19" t="s">
        <v>225</v>
      </c>
      <c r="C1392" s="6">
        <v>601422</v>
      </c>
      <c r="D1392" s="5" t="s">
        <v>366</v>
      </c>
      <c r="E1392" s="5" t="s">
        <v>133</v>
      </c>
      <c r="F1392" s="5" t="s">
        <v>133</v>
      </c>
      <c r="G1392" s="52"/>
      <c r="H1392" s="53"/>
      <c r="I1392" s="52"/>
      <c r="J1392" s="52"/>
      <c r="K1392" s="15"/>
      <c r="L1392" s="5"/>
      <c r="M1392" s="52"/>
      <c r="N1392" s="5"/>
      <c r="O1392" s="52"/>
      <c r="P1392" s="53"/>
      <c r="Q1392" s="52"/>
      <c r="R1392" s="52"/>
      <c r="S1392" s="52">
        <v>41.79</v>
      </c>
      <c r="T1392" s="16">
        <f t="shared" si="42"/>
        <v>41.79</v>
      </c>
    </row>
    <row r="1393" spans="1:20" ht="15" hidden="1" outlineLevel="2">
      <c r="A1393" s="5" t="s">
        <v>219</v>
      </c>
      <c r="B1393" s="19" t="s">
        <v>225</v>
      </c>
      <c r="C1393" s="6">
        <v>601473</v>
      </c>
      <c r="D1393" s="5" t="s">
        <v>16</v>
      </c>
      <c r="E1393" s="5" t="s">
        <v>36</v>
      </c>
      <c r="F1393" s="5" t="s">
        <v>36</v>
      </c>
      <c r="G1393" s="52"/>
      <c r="H1393" s="53"/>
      <c r="I1393" s="52"/>
      <c r="J1393" s="52"/>
      <c r="K1393" s="15"/>
      <c r="L1393" s="5"/>
      <c r="M1393" s="52"/>
      <c r="N1393" s="15">
        <f>O1393/$O$2</f>
        <v>0.75</v>
      </c>
      <c r="O1393" s="52">
        <v>54</v>
      </c>
      <c r="P1393" s="53"/>
      <c r="Q1393" s="52"/>
      <c r="R1393" s="52"/>
      <c r="S1393" s="52"/>
      <c r="T1393" s="16">
        <f t="shared" si="42"/>
        <v>54</v>
      </c>
    </row>
    <row r="1394" spans="1:20" ht="15" hidden="1" outlineLevel="2">
      <c r="A1394" s="12" t="s">
        <v>219</v>
      </c>
      <c r="B1394" s="20" t="s">
        <v>225</v>
      </c>
      <c r="C1394" s="12">
        <v>601473</v>
      </c>
      <c r="D1394" s="12" t="s">
        <v>16</v>
      </c>
      <c r="E1394" s="12" t="s">
        <v>111</v>
      </c>
      <c r="F1394" s="12" t="s">
        <v>111</v>
      </c>
      <c r="G1394" s="54"/>
      <c r="H1394" s="55"/>
      <c r="I1394" s="54"/>
      <c r="J1394" s="54"/>
      <c r="K1394" s="14">
        <v>1</v>
      </c>
      <c r="L1394" s="13">
        <v>1</v>
      </c>
      <c r="M1394" s="54">
        <f>K1394*L1394*$M$2</f>
        <v>3135</v>
      </c>
      <c r="N1394" s="56"/>
      <c r="O1394" s="54"/>
      <c r="P1394" s="55"/>
      <c r="Q1394" s="54"/>
      <c r="R1394" s="54"/>
      <c r="S1394" s="54"/>
      <c r="T1394" s="16">
        <f t="shared" si="42"/>
        <v>3135</v>
      </c>
    </row>
    <row r="1395" spans="1:20" ht="15" hidden="1" outlineLevel="2">
      <c r="A1395" s="5" t="s">
        <v>219</v>
      </c>
      <c r="B1395" s="19" t="s">
        <v>225</v>
      </c>
      <c r="C1395" s="6">
        <v>601480</v>
      </c>
      <c r="D1395" s="5" t="s">
        <v>15</v>
      </c>
      <c r="E1395" s="5" t="s">
        <v>36</v>
      </c>
      <c r="F1395" s="5" t="s">
        <v>36</v>
      </c>
      <c r="G1395" s="52"/>
      <c r="H1395" s="53"/>
      <c r="I1395" s="52"/>
      <c r="J1395" s="52"/>
      <c r="K1395" s="15"/>
      <c r="L1395" s="5"/>
      <c r="M1395" s="52"/>
      <c r="N1395" s="15">
        <f>O1395/$O$2</f>
        <v>0.75</v>
      </c>
      <c r="O1395" s="52">
        <v>54</v>
      </c>
      <c r="P1395" s="53"/>
      <c r="Q1395" s="52"/>
      <c r="R1395" s="52"/>
      <c r="S1395" s="52"/>
      <c r="T1395" s="16">
        <f t="shared" si="42"/>
        <v>54</v>
      </c>
    </row>
    <row r="1396" spans="1:20" ht="15" hidden="1" outlineLevel="2">
      <c r="A1396" s="12" t="s">
        <v>219</v>
      </c>
      <c r="B1396" s="20" t="s">
        <v>225</v>
      </c>
      <c r="C1396" s="12">
        <v>601480</v>
      </c>
      <c r="D1396" s="12" t="s">
        <v>15</v>
      </c>
      <c r="E1396" s="12" t="s">
        <v>111</v>
      </c>
      <c r="F1396" s="12" t="s">
        <v>111</v>
      </c>
      <c r="G1396" s="54"/>
      <c r="H1396" s="55"/>
      <c r="I1396" s="54"/>
      <c r="J1396" s="54"/>
      <c r="K1396" s="14">
        <v>1</v>
      </c>
      <c r="L1396" s="13">
        <v>0.75</v>
      </c>
      <c r="M1396" s="54">
        <f>K1396*L1396*$M$2</f>
        <v>2351.25</v>
      </c>
      <c r="N1396" s="56"/>
      <c r="O1396" s="54"/>
      <c r="P1396" s="55"/>
      <c r="Q1396" s="54"/>
      <c r="R1396" s="54"/>
      <c r="S1396" s="54"/>
      <c r="T1396" s="16">
        <f t="shared" si="42"/>
        <v>2351.25</v>
      </c>
    </row>
    <row r="1397" spans="1:20" ht="15" hidden="1" outlineLevel="2">
      <c r="A1397" s="5" t="s">
        <v>219</v>
      </c>
      <c r="B1397" s="19" t="s">
        <v>220</v>
      </c>
      <c r="C1397" s="6">
        <v>601600</v>
      </c>
      <c r="D1397" s="5" t="s">
        <v>775</v>
      </c>
      <c r="E1397" s="5" t="s">
        <v>36</v>
      </c>
      <c r="F1397" s="5" t="s">
        <v>36</v>
      </c>
      <c r="G1397" s="52"/>
      <c r="H1397" s="53"/>
      <c r="I1397" s="52"/>
      <c r="J1397" s="52"/>
      <c r="K1397" s="15"/>
      <c r="L1397" s="5"/>
      <c r="M1397" s="52"/>
      <c r="N1397" s="15">
        <f>O1397/$O$2</f>
        <v>0.75</v>
      </c>
      <c r="O1397" s="52">
        <v>54</v>
      </c>
      <c r="P1397" s="53"/>
      <c r="Q1397" s="52"/>
      <c r="R1397" s="52"/>
      <c r="S1397" s="52"/>
      <c r="T1397" s="16">
        <f t="shared" si="42"/>
        <v>54</v>
      </c>
    </row>
    <row r="1398" spans="1:20" ht="15" hidden="1" outlineLevel="2">
      <c r="A1398" s="5" t="s">
        <v>219</v>
      </c>
      <c r="B1398" s="19" t="s">
        <v>220</v>
      </c>
      <c r="C1398" s="6">
        <v>601600</v>
      </c>
      <c r="D1398" s="5" t="s">
        <v>361</v>
      </c>
      <c r="E1398" s="5" t="s">
        <v>107</v>
      </c>
      <c r="F1398" s="7">
        <v>15</v>
      </c>
      <c r="G1398" s="8">
        <v>6671.639193000031</v>
      </c>
      <c r="H1398" s="9">
        <v>18608</v>
      </c>
      <c r="I1398" s="8">
        <f>H1398*$H$1</f>
        <v>1860.8000000000002</v>
      </c>
      <c r="J1398" s="8"/>
      <c r="K1398" s="15"/>
      <c r="L1398" s="5"/>
      <c r="M1398" s="8"/>
      <c r="N1398" s="5"/>
      <c r="O1398" s="8"/>
      <c r="P1398" s="9"/>
      <c r="Q1398" s="8"/>
      <c r="R1398" s="8"/>
      <c r="S1398" s="8"/>
      <c r="T1398" s="16">
        <f t="shared" si="42"/>
        <v>8532.439193000031</v>
      </c>
    </row>
    <row r="1399" spans="1:20" ht="15" hidden="1" outlineLevel="2">
      <c r="A1399" s="5" t="s">
        <v>219</v>
      </c>
      <c r="B1399" s="19" t="s">
        <v>220</v>
      </c>
      <c r="C1399" s="6">
        <v>601600</v>
      </c>
      <c r="D1399" s="5" t="s">
        <v>361</v>
      </c>
      <c r="E1399" s="5" t="s">
        <v>107</v>
      </c>
      <c r="F1399" s="7" t="s">
        <v>137</v>
      </c>
      <c r="G1399" s="8">
        <v>448.7918885</v>
      </c>
      <c r="H1399" s="9">
        <v>346</v>
      </c>
      <c r="I1399" s="8">
        <f>H1399*$H$3</f>
        <v>20.759999999999998</v>
      </c>
      <c r="J1399" s="8"/>
      <c r="K1399" s="15"/>
      <c r="L1399" s="5"/>
      <c r="M1399" s="8"/>
      <c r="N1399" s="5"/>
      <c r="O1399" s="8"/>
      <c r="P1399" s="9"/>
      <c r="Q1399" s="8"/>
      <c r="R1399" s="8"/>
      <c r="S1399" s="8"/>
      <c r="T1399" s="16">
        <f t="shared" si="42"/>
        <v>469.5518885</v>
      </c>
    </row>
    <row r="1400" spans="1:20" ht="15" hidden="1" outlineLevel="2">
      <c r="A1400" s="5" t="s">
        <v>219</v>
      </c>
      <c r="B1400" s="19" t="s">
        <v>220</v>
      </c>
      <c r="C1400" s="6">
        <v>601600</v>
      </c>
      <c r="D1400" s="5" t="s">
        <v>361</v>
      </c>
      <c r="E1400" s="5" t="s">
        <v>107</v>
      </c>
      <c r="F1400" s="7" t="s">
        <v>138</v>
      </c>
      <c r="G1400" s="8">
        <v>1677.190485</v>
      </c>
      <c r="H1400" s="9">
        <v>1158</v>
      </c>
      <c r="I1400" s="8">
        <f>H1400*$H$3</f>
        <v>69.48</v>
      </c>
      <c r="J1400" s="8"/>
      <c r="K1400" s="15"/>
      <c r="L1400" s="5"/>
      <c r="M1400" s="8"/>
      <c r="N1400" s="5"/>
      <c r="O1400" s="8"/>
      <c r="P1400" s="9"/>
      <c r="Q1400" s="8"/>
      <c r="R1400" s="8"/>
      <c r="S1400" s="8"/>
      <c r="T1400" s="16">
        <f t="shared" si="42"/>
        <v>1746.670485</v>
      </c>
    </row>
    <row r="1401" spans="1:20" ht="15" hidden="1" outlineLevel="2">
      <c r="A1401" s="5" t="s">
        <v>219</v>
      </c>
      <c r="B1401" s="19" t="s">
        <v>220</v>
      </c>
      <c r="C1401" s="6">
        <v>601600</v>
      </c>
      <c r="D1401" s="5" t="s">
        <v>361</v>
      </c>
      <c r="E1401" s="5" t="s">
        <v>107</v>
      </c>
      <c r="F1401" s="7" t="s">
        <v>139</v>
      </c>
      <c r="G1401" s="8">
        <v>4200.942899999999</v>
      </c>
      <c r="H1401" s="9">
        <v>4113</v>
      </c>
      <c r="I1401" s="8">
        <f>H1401*$H$3</f>
        <v>246.78</v>
      </c>
      <c r="J1401" s="8"/>
      <c r="K1401" s="15"/>
      <c r="L1401" s="5"/>
      <c r="M1401" s="8"/>
      <c r="N1401" s="5"/>
      <c r="O1401" s="8"/>
      <c r="P1401" s="9"/>
      <c r="Q1401" s="8"/>
      <c r="R1401" s="8"/>
      <c r="S1401" s="8"/>
      <c r="T1401" s="16">
        <f t="shared" si="42"/>
        <v>4447.722899999999</v>
      </c>
    </row>
    <row r="1402" spans="1:20" ht="15" hidden="1" outlineLevel="2">
      <c r="A1402" s="5" t="s">
        <v>219</v>
      </c>
      <c r="B1402" s="19" t="s">
        <v>220</v>
      </c>
      <c r="C1402" s="6">
        <v>601600</v>
      </c>
      <c r="D1402" s="5" t="s">
        <v>361</v>
      </c>
      <c r="E1402" s="5" t="s">
        <v>107</v>
      </c>
      <c r="F1402" s="7" t="s">
        <v>116</v>
      </c>
      <c r="G1402" s="8">
        <v>494.86853080000003</v>
      </c>
      <c r="H1402" s="9">
        <v>724</v>
      </c>
      <c r="I1402" s="8">
        <f>H1402*$H$2</f>
        <v>347.52</v>
      </c>
      <c r="J1402" s="8"/>
      <c r="K1402" s="15"/>
      <c r="L1402" s="5"/>
      <c r="M1402" s="8"/>
      <c r="N1402" s="5"/>
      <c r="O1402" s="8"/>
      <c r="P1402" s="9"/>
      <c r="Q1402" s="8"/>
      <c r="R1402" s="8"/>
      <c r="S1402" s="8"/>
      <c r="T1402" s="16">
        <f t="shared" si="42"/>
        <v>842.3885308</v>
      </c>
    </row>
    <row r="1403" spans="1:20" ht="15" hidden="1" outlineLevel="2">
      <c r="A1403" s="5" t="s">
        <v>219</v>
      </c>
      <c r="B1403" s="19" t="s">
        <v>220</v>
      </c>
      <c r="C1403" s="6">
        <v>601600</v>
      </c>
      <c r="D1403" s="5" t="s">
        <v>361</v>
      </c>
      <c r="E1403" s="5" t="s">
        <v>107</v>
      </c>
      <c r="F1403" s="5" t="s">
        <v>110</v>
      </c>
      <c r="G1403" s="52"/>
      <c r="H1403" s="53"/>
      <c r="I1403" s="52"/>
      <c r="J1403" s="52">
        <v>180</v>
      </c>
      <c r="K1403" s="15"/>
      <c r="L1403" s="5"/>
      <c r="M1403" s="52"/>
      <c r="N1403" s="5"/>
      <c r="O1403" s="52"/>
      <c r="P1403" s="53"/>
      <c r="Q1403" s="52"/>
      <c r="R1403" s="52"/>
      <c r="S1403" s="52"/>
      <c r="T1403" s="16">
        <f t="shared" si="42"/>
        <v>180</v>
      </c>
    </row>
    <row r="1404" spans="1:20" ht="15" hidden="1" outlineLevel="2">
      <c r="A1404" s="5" t="s">
        <v>219</v>
      </c>
      <c r="B1404" s="19" t="s">
        <v>220</v>
      </c>
      <c r="C1404" s="6">
        <v>601600</v>
      </c>
      <c r="D1404" s="5" t="s">
        <v>361</v>
      </c>
      <c r="E1404" s="5" t="s">
        <v>36</v>
      </c>
      <c r="F1404" s="5" t="s">
        <v>36</v>
      </c>
      <c r="G1404" s="52"/>
      <c r="H1404" s="53"/>
      <c r="I1404" s="52"/>
      <c r="J1404" s="52"/>
      <c r="K1404" s="15"/>
      <c r="L1404" s="5"/>
      <c r="M1404" s="52"/>
      <c r="N1404" s="15">
        <f>O1404/$O$2</f>
        <v>4.25</v>
      </c>
      <c r="O1404" s="52">
        <v>306</v>
      </c>
      <c r="P1404" s="53"/>
      <c r="Q1404" s="52"/>
      <c r="R1404" s="52"/>
      <c r="S1404" s="52"/>
      <c r="T1404" s="16">
        <f t="shared" si="42"/>
        <v>306</v>
      </c>
    </row>
    <row r="1405" spans="1:20" ht="15" hidden="1" outlineLevel="2">
      <c r="A1405" s="5" t="s">
        <v>219</v>
      </c>
      <c r="B1405" s="19" t="s">
        <v>220</v>
      </c>
      <c r="C1405" s="6">
        <v>601600</v>
      </c>
      <c r="D1405" s="5" t="s">
        <v>361</v>
      </c>
      <c r="E1405" s="5" t="s">
        <v>107</v>
      </c>
      <c r="F1405" s="7" t="s">
        <v>143</v>
      </c>
      <c r="G1405" s="8">
        <v>9.44</v>
      </c>
      <c r="H1405" s="9">
        <v>11</v>
      </c>
      <c r="I1405" s="8">
        <f>H1405*$H$3</f>
        <v>0.6599999999999999</v>
      </c>
      <c r="J1405" s="8"/>
      <c r="K1405" s="15"/>
      <c r="L1405" s="5"/>
      <c r="M1405" s="8"/>
      <c r="N1405" s="5"/>
      <c r="O1405" s="8"/>
      <c r="P1405" s="9"/>
      <c r="Q1405" s="8"/>
      <c r="R1405" s="8"/>
      <c r="S1405" s="8"/>
      <c r="T1405" s="16">
        <f t="shared" si="42"/>
        <v>10.1</v>
      </c>
    </row>
    <row r="1406" spans="1:20" ht="15" hidden="1" outlineLevel="2">
      <c r="A1406" s="5" t="s">
        <v>219</v>
      </c>
      <c r="B1406" s="19" t="s">
        <v>220</v>
      </c>
      <c r="C1406" s="6">
        <v>601600</v>
      </c>
      <c r="D1406" s="5" t="s">
        <v>361</v>
      </c>
      <c r="E1406" s="5" t="s">
        <v>107</v>
      </c>
      <c r="F1406" s="7" t="s">
        <v>214</v>
      </c>
      <c r="G1406" s="8">
        <v>6.8</v>
      </c>
      <c r="H1406" s="9">
        <v>3</v>
      </c>
      <c r="I1406" s="8">
        <f>H1406*$H$3</f>
        <v>0.18</v>
      </c>
      <c r="J1406" s="8"/>
      <c r="K1406" s="15"/>
      <c r="L1406" s="5"/>
      <c r="M1406" s="8"/>
      <c r="N1406" s="5"/>
      <c r="O1406" s="8"/>
      <c r="P1406" s="9"/>
      <c r="Q1406" s="8"/>
      <c r="R1406" s="8"/>
      <c r="S1406" s="8"/>
      <c r="T1406" s="16">
        <f t="shared" si="42"/>
        <v>6.9799999999999995</v>
      </c>
    </row>
    <row r="1407" spans="1:20" ht="15" hidden="1" outlineLevel="2">
      <c r="A1407" s="12" t="s">
        <v>219</v>
      </c>
      <c r="B1407" s="20" t="s">
        <v>220</v>
      </c>
      <c r="C1407" s="12">
        <v>601600</v>
      </c>
      <c r="D1407" s="12" t="s">
        <v>361</v>
      </c>
      <c r="E1407" s="12" t="s">
        <v>111</v>
      </c>
      <c r="F1407" s="12" t="s">
        <v>111</v>
      </c>
      <c r="G1407" s="54"/>
      <c r="H1407" s="55"/>
      <c r="I1407" s="54"/>
      <c r="J1407" s="54"/>
      <c r="K1407" s="14">
        <v>2</v>
      </c>
      <c r="L1407" s="13">
        <v>1</v>
      </c>
      <c r="M1407" s="54">
        <f>K1407*L1407*$M$2</f>
        <v>6270</v>
      </c>
      <c r="N1407" s="56"/>
      <c r="O1407" s="54"/>
      <c r="P1407" s="55"/>
      <c r="Q1407" s="54"/>
      <c r="R1407" s="54"/>
      <c r="S1407" s="54"/>
      <c r="T1407" s="16">
        <f t="shared" si="42"/>
        <v>6270</v>
      </c>
    </row>
    <row r="1408" spans="1:20" ht="15" hidden="1" outlineLevel="2">
      <c r="A1408" s="5" t="s">
        <v>219</v>
      </c>
      <c r="B1408" s="19" t="s">
        <v>220</v>
      </c>
      <c r="C1408" s="6">
        <v>601600</v>
      </c>
      <c r="D1408" s="5" t="s">
        <v>361</v>
      </c>
      <c r="E1408" s="5" t="s">
        <v>133</v>
      </c>
      <c r="F1408" s="5" t="s">
        <v>133</v>
      </c>
      <c r="G1408" s="52"/>
      <c r="H1408" s="53"/>
      <c r="I1408" s="52"/>
      <c r="J1408" s="52"/>
      <c r="K1408" s="15"/>
      <c r="L1408" s="5"/>
      <c r="M1408" s="52"/>
      <c r="N1408" s="5"/>
      <c r="O1408" s="52"/>
      <c r="P1408" s="53"/>
      <c r="Q1408" s="52"/>
      <c r="R1408" s="52"/>
      <c r="S1408" s="52">
        <v>68.66</v>
      </c>
      <c r="T1408" s="16">
        <f t="shared" si="42"/>
        <v>68.66</v>
      </c>
    </row>
    <row r="1409" spans="1:20" ht="15" hidden="1" outlineLevel="2">
      <c r="A1409" s="5" t="s">
        <v>219</v>
      </c>
      <c r="B1409" s="19" t="s">
        <v>220</v>
      </c>
      <c r="C1409" s="6">
        <v>601690</v>
      </c>
      <c r="D1409" s="5" t="s">
        <v>364</v>
      </c>
      <c r="E1409" s="5" t="s">
        <v>107</v>
      </c>
      <c r="F1409" s="7">
        <v>15</v>
      </c>
      <c r="G1409" s="8">
        <v>3035.947656</v>
      </c>
      <c r="H1409" s="9">
        <v>8600</v>
      </c>
      <c r="I1409" s="8">
        <f>H1409*$H$1</f>
        <v>860</v>
      </c>
      <c r="J1409" s="8"/>
      <c r="K1409" s="15"/>
      <c r="L1409" s="5"/>
      <c r="M1409" s="8"/>
      <c r="N1409" s="5"/>
      <c r="O1409" s="8"/>
      <c r="P1409" s="9"/>
      <c r="Q1409" s="8"/>
      <c r="R1409" s="8"/>
      <c r="S1409" s="8"/>
      <c r="T1409" s="16">
        <f t="shared" si="42"/>
        <v>3895.947656</v>
      </c>
    </row>
    <row r="1410" spans="1:20" ht="15" hidden="1" outlineLevel="2">
      <c r="A1410" s="5" t="s">
        <v>219</v>
      </c>
      <c r="B1410" s="19" t="s">
        <v>220</v>
      </c>
      <c r="C1410" s="6">
        <v>601690</v>
      </c>
      <c r="D1410" s="5" t="s">
        <v>364</v>
      </c>
      <c r="E1410" s="5" t="s">
        <v>107</v>
      </c>
      <c r="F1410" s="7" t="s">
        <v>137</v>
      </c>
      <c r="G1410" s="8">
        <v>15.817407500000002</v>
      </c>
      <c r="H1410" s="9">
        <v>8</v>
      </c>
      <c r="I1410" s="8">
        <f>H1410*$H$3</f>
        <v>0.48</v>
      </c>
      <c r="J1410" s="8"/>
      <c r="K1410" s="15"/>
      <c r="L1410" s="5"/>
      <c r="M1410" s="8"/>
      <c r="N1410" s="5"/>
      <c r="O1410" s="8"/>
      <c r="P1410" s="9"/>
      <c r="Q1410" s="8"/>
      <c r="R1410" s="8"/>
      <c r="S1410" s="8"/>
      <c r="T1410" s="16">
        <f t="shared" si="42"/>
        <v>16.297407500000002</v>
      </c>
    </row>
    <row r="1411" spans="1:20" ht="15" hidden="1" outlineLevel="2">
      <c r="A1411" s="5" t="s">
        <v>219</v>
      </c>
      <c r="B1411" s="19" t="s">
        <v>220</v>
      </c>
      <c r="C1411" s="6">
        <v>601690</v>
      </c>
      <c r="D1411" s="5" t="s">
        <v>364</v>
      </c>
      <c r="E1411" s="5" t="s">
        <v>107</v>
      </c>
      <c r="F1411" s="7" t="s">
        <v>138</v>
      </c>
      <c r="G1411" s="8">
        <v>224.30634000000003</v>
      </c>
      <c r="H1411" s="9">
        <v>107</v>
      </c>
      <c r="I1411" s="8">
        <f>H1411*$H$3</f>
        <v>6.42</v>
      </c>
      <c r="J1411" s="8"/>
      <c r="K1411" s="15"/>
      <c r="L1411" s="5"/>
      <c r="M1411" s="8"/>
      <c r="N1411" s="5"/>
      <c r="O1411" s="8"/>
      <c r="P1411" s="9"/>
      <c r="Q1411" s="8"/>
      <c r="R1411" s="8"/>
      <c r="S1411" s="8"/>
      <c r="T1411" s="16">
        <f t="shared" si="42"/>
        <v>230.72634000000002</v>
      </c>
    </row>
    <row r="1412" spans="1:20" ht="15" hidden="1" outlineLevel="2">
      <c r="A1412" s="5" t="s">
        <v>219</v>
      </c>
      <c r="B1412" s="19" t="s">
        <v>220</v>
      </c>
      <c r="C1412" s="6">
        <v>601690</v>
      </c>
      <c r="D1412" s="5" t="s">
        <v>364</v>
      </c>
      <c r="E1412" s="5" t="s">
        <v>107</v>
      </c>
      <c r="F1412" s="7" t="s">
        <v>139</v>
      </c>
      <c r="G1412" s="8">
        <v>985.7984499999999</v>
      </c>
      <c r="H1412" s="9">
        <v>588</v>
      </c>
      <c r="I1412" s="8">
        <f>H1412*$H$3</f>
        <v>35.28</v>
      </c>
      <c r="J1412" s="8"/>
      <c r="K1412" s="15"/>
      <c r="L1412" s="5"/>
      <c r="M1412" s="8"/>
      <c r="N1412" s="5"/>
      <c r="O1412" s="8"/>
      <c r="P1412" s="9"/>
      <c r="Q1412" s="8"/>
      <c r="R1412" s="8"/>
      <c r="S1412" s="8"/>
      <c r="T1412" s="16">
        <f t="shared" si="42"/>
        <v>1021.0784499999999</v>
      </c>
    </row>
    <row r="1413" spans="1:20" ht="15" hidden="1" outlineLevel="2">
      <c r="A1413" s="5" t="s">
        <v>219</v>
      </c>
      <c r="B1413" s="19" t="s">
        <v>220</v>
      </c>
      <c r="C1413" s="6">
        <v>601690</v>
      </c>
      <c r="D1413" s="5" t="s">
        <v>364</v>
      </c>
      <c r="E1413" s="5" t="s">
        <v>107</v>
      </c>
      <c r="F1413" s="7" t="s">
        <v>116</v>
      </c>
      <c r="G1413" s="8">
        <v>32.294514</v>
      </c>
      <c r="H1413" s="9">
        <v>43</v>
      </c>
      <c r="I1413" s="8">
        <f>H1413*$H$2</f>
        <v>20.64</v>
      </c>
      <c r="J1413" s="8"/>
      <c r="K1413" s="15"/>
      <c r="L1413" s="5"/>
      <c r="M1413" s="8"/>
      <c r="N1413" s="5"/>
      <c r="O1413" s="8"/>
      <c r="P1413" s="9"/>
      <c r="Q1413" s="8"/>
      <c r="R1413" s="8"/>
      <c r="S1413" s="8"/>
      <c r="T1413" s="16">
        <f t="shared" si="42"/>
        <v>52.934514</v>
      </c>
    </row>
    <row r="1414" spans="1:20" ht="15" hidden="1" outlineLevel="2">
      <c r="A1414" s="5" t="s">
        <v>219</v>
      </c>
      <c r="B1414" s="19" t="s">
        <v>220</v>
      </c>
      <c r="C1414" s="6">
        <v>601690</v>
      </c>
      <c r="D1414" s="5" t="s">
        <v>364</v>
      </c>
      <c r="E1414" s="5" t="s">
        <v>107</v>
      </c>
      <c r="F1414" s="5" t="s">
        <v>110</v>
      </c>
      <c r="G1414" s="52"/>
      <c r="H1414" s="53"/>
      <c r="I1414" s="52"/>
      <c r="J1414" s="52">
        <v>180</v>
      </c>
      <c r="K1414" s="15"/>
      <c r="L1414" s="5"/>
      <c r="M1414" s="52"/>
      <c r="N1414" s="5"/>
      <c r="O1414" s="52"/>
      <c r="P1414" s="53"/>
      <c r="Q1414" s="52"/>
      <c r="R1414" s="52"/>
      <c r="S1414" s="52"/>
      <c r="T1414" s="16">
        <f t="shared" si="42"/>
        <v>180</v>
      </c>
    </row>
    <row r="1415" spans="1:20" ht="15" hidden="1" outlineLevel="2">
      <c r="A1415" s="12" t="s">
        <v>219</v>
      </c>
      <c r="B1415" s="20" t="s">
        <v>220</v>
      </c>
      <c r="C1415" s="12">
        <v>601690</v>
      </c>
      <c r="D1415" s="12" t="s">
        <v>364</v>
      </c>
      <c r="E1415" s="12" t="s">
        <v>111</v>
      </c>
      <c r="F1415" s="12" t="s">
        <v>111</v>
      </c>
      <c r="G1415" s="54"/>
      <c r="H1415" s="55"/>
      <c r="I1415" s="54"/>
      <c r="J1415" s="54"/>
      <c r="K1415" s="14">
        <v>1</v>
      </c>
      <c r="L1415" s="13">
        <v>0.25</v>
      </c>
      <c r="M1415" s="54">
        <f>K1415*L1415*$M$2</f>
        <v>783.75</v>
      </c>
      <c r="N1415" s="56"/>
      <c r="O1415" s="54"/>
      <c r="P1415" s="55"/>
      <c r="Q1415" s="54"/>
      <c r="R1415" s="54"/>
      <c r="S1415" s="54"/>
      <c r="T1415" s="16">
        <f t="shared" si="42"/>
        <v>783.75</v>
      </c>
    </row>
    <row r="1416" spans="1:20" ht="15" hidden="1" outlineLevel="2">
      <c r="A1416" s="5" t="s">
        <v>219</v>
      </c>
      <c r="B1416" s="19" t="s">
        <v>220</v>
      </c>
      <c r="C1416" s="6">
        <v>601774</v>
      </c>
      <c r="D1416" s="5" t="s">
        <v>362</v>
      </c>
      <c r="E1416" s="5" t="s">
        <v>107</v>
      </c>
      <c r="F1416" s="7">
        <v>15</v>
      </c>
      <c r="G1416" s="8">
        <v>7298.037328200009</v>
      </c>
      <c r="H1416" s="9">
        <v>21031</v>
      </c>
      <c r="I1416" s="8">
        <f>H1416*$H$1</f>
        <v>2103.1</v>
      </c>
      <c r="J1416" s="8"/>
      <c r="K1416" s="15"/>
      <c r="L1416" s="5"/>
      <c r="M1416" s="8"/>
      <c r="N1416" s="5"/>
      <c r="O1416" s="8"/>
      <c r="P1416" s="9"/>
      <c r="Q1416" s="8"/>
      <c r="R1416" s="8"/>
      <c r="S1416" s="8"/>
      <c r="T1416" s="16">
        <f aca="true" t="shared" si="43" ref="T1416:T1447">G1416+I1416+J1416+M1416+O1416+Q1416+R1416+S1416</f>
        <v>9401.13732820001</v>
      </c>
    </row>
    <row r="1417" spans="1:20" ht="15" hidden="1" outlineLevel="2">
      <c r="A1417" s="5" t="s">
        <v>219</v>
      </c>
      <c r="B1417" s="19" t="s">
        <v>220</v>
      </c>
      <c r="C1417" s="6">
        <v>601774</v>
      </c>
      <c r="D1417" s="5" t="s">
        <v>362</v>
      </c>
      <c r="E1417" s="5" t="s">
        <v>107</v>
      </c>
      <c r="F1417" s="7" t="s">
        <v>137</v>
      </c>
      <c r="G1417" s="8">
        <v>8.326036</v>
      </c>
      <c r="H1417" s="9">
        <v>2</v>
      </c>
      <c r="I1417" s="8">
        <f>H1417*$H$3</f>
        <v>0.12</v>
      </c>
      <c r="J1417" s="8"/>
      <c r="K1417" s="15"/>
      <c r="L1417" s="5"/>
      <c r="M1417" s="8"/>
      <c r="N1417" s="5"/>
      <c r="O1417" s="8"/>
      <c r="P1417" s="9"/>
      <c r="Q1417" s="8"/>
      <c r="R1417" s="8"/>
      <c r="S1417" s="8"/>
      <c r="T1417" s="16">
        <f t="shared" si="43"/>
        <v>8.446036</v>
      </c>
    </row>
    <row r="1418" spans="1:20" ht="15" hidden="1" outlineLevel="2">
      <c r="A1418" s="5" t="s">
        <v>219</v>
      </c>
      <c r="B1418" s="19" t="s">
        <v>220</v>
      </c>
      <c r="C1418" s="6">
        <v>601774</v>
      </c>
      <c r="D1418" s="5" t="s">
        <v>362</v>
      </c>
      <c r="E1418" s="5" t="s">
        <v>107</v>
      </c>
      <c r="F1418" s="7" t="s">
        <v>138</v>
      </c>
      <c r="G1418" s="8">
        <v>6.482433</v>
      </c>
      <c r="H1418" s="9">
        <v>4</v>
      </c>
      <c r="I1418" s="8">
        <f>H1418*$H$3</f>
        <v>0.24</v>
      </c>
      <c r="J1418" s="8"/>
      <c r="K1418" s="15"/>
      <c r="L1418" s="5"/>
      <c r="M1418" s="8"/>
      <c r="N1418" s="5"/>
      <c r="O1418" s="8"/>
      <c r="P1418" s="9"/>
      <c r="Q1418" s="8"/>
      <c r="R1418" s="8"/>
      <c r="S1418" s="8"/>
      <c r="T1418" s="16">
        <f t="shared" si="43"/>
        <v>6.7224330000000005</v>
      </c>
    </row>
    <row r="1419" spans="1:20" ht="15" hidden="1" outlineLevel="2">
      <c r="A1419" s="5" t="s">
        <v>219</v>
      </c>
      <c r="B1419" s="19" t="s">
        <v>220</v>
      </c>
      <c r="C1419" s="6">
        <v>601774</v>
      </c>
      <c r="D1419" s="5" t="s">
        <v>362</v>
      </c>
      <c r="E1419" s="5" t="s">
        <v>107</v>
      </c>
      <c r="F1419" s="7" t="s">
        <v>139</v>
      </c>
      <c r="G1419" s="8">
        <v>51.1763</v>
      </c>
      <c r="H1419" s="9">
        <v>90</v>
      </c>
      <c r="I1419" s="8">
        <f>H1419*$H$3</f>
        <v>5.3999999999999995</v>
      </c>
      <c r="J1419" s="8"/>
      <c r="K1419" s="15"/>
      <c r="L1419" s="5"/>
      <c r="M1419" s="8"/>
      <c r="N1419" s="5"/>
      <c r="O1419" s="8"/>
      <c r="P1419" s="9"/>
      <c r="Q1419" s="8"/>
      <c r="R1419" s="8"/>
      <c r="S1419" s="8"/>
      <c r="T1419" s="16">
        <f t="shared" si="43"/>
        <v>56.576299999999996</v>
      </c>
    </row>
    <row r="1420" spans="1:20" ht="15" hidden="1" outlineLevel="2">
      <c r="A1420" s="5" t="s">
        <v>219</v>
      </c>
      <c r="B1420" s="19" t="s">
        <v>220</v>
      </c>
      <c r="C1420" s="6">
        <v>601774</v>
      </c>
      <c r="D1420" s="5" t="s">
        <v>362</v>
      </c>
      <c r="E1420" s="5" t="s">
        <v>107</v>
      </c>
      <c r="F1420" s="7" t="s">
        <v>116</v>
      </c>
      <c r="G1420" s="8">
        <v>1.8194526000000002</v>
      </c>
      <c r="H1420" s="9">
        <v>2</v>
      </c>
      <c r="I1420" s="8">
        <f>H1420*$H$2</f>
        <v>0.96</v>
      </c>
      <c r="J1420" s="8"/>
      <c r="K1420" s="15"/>
      <c r="L1420" s="5"/>
      <c r="M1420" s="8"/>
      <c r="N1420" s="5"/>
      <c r="O1420" s="8"/>
      <c r="P1420" s="9"/>
      <c r="Q1420" s="8"/>
      <c r="R1420" s="8"/>
      <c r="S1420" s="8"/>
      <c r="T1420" s="16">
        <f t="shared" si="43"/>
        <v>2.7794526</v>
      </c>
    </row>
    <row r="1421" spans="1:20" ht="15" hidden="1" outlineLevel="2">
      <c r="A1421" s="5" t="s">
        <v>219</v>
      </c>
      <c r="B1421" s="19" t="s">
        <v>220</v>
      </c>
      <c r="C1421" s="6">
        <v>601774</v>
      </c>
      <c r="D1421" s="5" t="s">
        <v>362</v>
      </c>
      <c r="E1421" s="5" t="s">
        <v>107</v>
      </c>
      <c r="F1421" s="5" t="s">
        <v>110</v>
      </c>
      <c r="G1421" s="52"/>
      <c r="H1421" s="53"/>
      <c r="I1421" s="52"/>
      <c r="J1421" s="52">
        <v>180</v>
      </c>
      <c r="K1421" s="15"/>
      <c r="L1421" s="5"/>
      <c r="M1421" s="52"/>
      <c r="N1421" s="5"/>
      <c r="O1421" s="52"/>
      <c r="P1421" s="53"/>
      <c r="Q1421" s="52"/>
      <c r="R1421" s="52"/>
      <c r="S1421" s="52"/>
      <c r="T1421" s="16">
        <f t="shared" si="43"/>
        <v>180</v>
      </c>
    </row>
    <row r="1422" spans="1:20" ht="15" hidden="1" outlineLevel="2">
      <c r="A1422" s="5" t="s">
        <v>219</v>
      </c>
      <c r="B1422" s="19" t="s">
        <v>220</v>
      </c>
      <c r="C1422" s="6">
        <v>601774</v>
      </c>
      <c r="D1422" s="5" t="s">
        <v>362</v>
      </c>
      <c r="E1422" s="5" t="s">
        <v>36</v>
      </c>
      <c r="F1422" s="5" t="s">
        <v>36</v>
      </c>
      <c r="G1422" s="52"/>
      <c r="H1422" s="53"/>
      <c r="I1422" s="52"/>
      <c r="J1422" s="52"/>
      <c r="K1422" s="15"/>
      <c r="L1422" s="5"/>
      <c r="M1422" s="52"/>
      <c r="N1422" s="15">
        <f>O1422/$O$2</f>
        <v>0.75</v>
      </c>
      <c r="O1422" s="52">
        <v>54</v>
      </c>
      <c r="P1422" s="53"/>
      <c r="Q1422" s="52"/>
      <c r="R1422" s="52"/>
      <c r="S1422" s="52"/>
      <c r="T1422" s="16">
        <f t="shared" si="43"/>
        <v>54</v>
      </c>
    </row>
    <row r="1423" spans="1:20" ht="15" hidden="1" outlineLevel="2">
      <c r="A1423" s="5" t="s">
        <v>219</v>
      </c>
      <c r="B1423" s="19" t="s">
        <v>220</v>
      </c>
      <c r="C1423" s="6">
        <v>601774</v>
      </c>
      <c r="D1423" s="5" t="s">
        <v>362</v>
      </c>
      <c r="E1423" s="5" t="s">
        <v>107</v>
      </c>
      <c r="F1423" s="7" t="s">
        <v>154</v>
      </c>
      <c r="G1423" s="8">
        <v>109.67</v>
      </c>
      <c r="H1423" s="9">
        <v>356</v>
      </c>
      <c r="I1423" s="8">
        <f>H1423*$H$3</f>
        <v>21.36</v>
      </c>
      <c r="J1423" s="8"/>
      <c r="K1423" s="15"/>
      <c r="L1423" s="5"/>
      <c r="M1423" s="8"/>
      <c r="N1423" s="5"/>
      <c r="O1423" s="8"/>
      <c r="P1423" s="9"/>
      <c r="Q1423" s="8"/>
      <c r="R1423" s="8"/>
      <c r="S1423" s="8"/>
      <c r="T1423" s="16">
        <f t="shared" si="43"/>
        <v>131.03</v>
      </c>
    </row>
    <row r="1424" spans="1:20" ht="15" hidden="1" outlineLevel="2">
      <c r="A1424" s="5" t="s">
        <v>219</v>
      </c>
      <c r="B1424" s="19" t="s">
        <v>220</v>
      </c>
      <c r="C1424" s="6">
        <v>601775</v>
      </c>
      <c r="D1424" s="5" t="s">
        <v>363</v>
      </c>
      <c r="E1424" s="5" t="s">
        <v>107</v>
      </c>
      <c r="F1424" s="7">
        <v>15</v>
      </c>
      <c r="G1424" s="8">
        <v>424.41647300000005</v>
      </c>
      <c r="H1424" s="9">
        <v>1181</v>
      </c>
      <c r="I1424" s="8">
        <f>H1424*$H$1</f>
        <v>118.10000000000001</v>
      </c>
      <c r="J1424" s="8"/>
      <c r="K1424" s="15"/>
      <c r="L1424" s="5"/>
      <c r="M1424" s="8"/>
      <c r="N1424" s="5"/>
      <c r="O1424" s="8"/>
      <c r="P1424" s="9"/>
      <c r="Q1424" s="8"/>
      <c r="R1424" s="8"/>
      <c r="S1424" s="8"/>
      <c r="T1424" s="16">
        <f t="shared" si="43"/>
        <v>542.516473</v>
      </c>
    </row>
    <row r="1425" spans="1:20" ht="15" hidden="1" outlineLevel="2">
      <c r="A1425" s="5" t="s">
        <v>219</v>
      </c>
      <c r="B1425" s="19" t="s">
        <v>220</v>
      </c>
      <c r="C1425" s="6">
        <v>601775</v>
      </c>
      <c r="D1425" s="5" t="s">
        <v>363</v>
      </c>
      <c r="E1425" s="5" t="s">
        <v>107</v>
      </c>
      <c r="F1425" s="7" t="s">
        <v>138</v>
      </c>
      <c r="G1425" s="8">
        <v>37.499004</v>
      </c>
      <c r="H1425" s="9">
        <v>35</v>
      </c>
      <c r="I1425" s="8">
        <f>H1425*$H$3</f>
        <v>2.1</v>
      </c>
      <c r="J1425" s="8"/>
      <c r="K1425" s="15"/>
      <c r="L1425" s="5"/>
      <c r="M1425" s="8"/>
      <c r="N1425" s="5"/>
      <c r="O1425" s="8"/>
      <c r="P1425" s="9"/>
      <c r="Q1425" s="8"/>
      <c r="R1425" s="8"/>
      <c r="S1425" s="8"/>
      <c r="T1425" s="16">
        <f t="shared" si="43"/>
        <v>39.599004</v>
      </c>
    </row>
    <row r="1426" spans="1:20" ht="15" hidden="1" outlineLevel="2">
      <c r="A1426" s="5" t="s">
        <v>219</v>
      </c>
      <c r="B1426" s="19" t="s">
        <v>220</v>
      </c>
      <c r="C1426" s="6">
        <v>601775</v>
      </c>
      <c r="D1426" s="5" t="s">
        <v>363</v>
      </c>
      <c r="E1426" s="5" t="s">
        <v>107</v>
      </c>
      <c r="F1426" s="7" t="s">
        <v>139</v>
      </c>
      <c r="G1426" s="8">
        <v>1733.0211499999998</v>
      </c>
      <c r="H1426" s="9">
        <v>2502</v>
      </c>
      <c r="I1426" s="8">
        <f>H1426*$H$3</f>
        <v>150.12</v>
      </c>
      <c r="J1426" s="8"/>
      <c r="K1426" s="15"/>
      <c r="L1426" s="5"/>
      <c r="M1426" s="8"/>
      <c r="N1426" s="5"/>
      <c r="O1426" s="8"/>
      <c r="P1426" s="9"/>
      <c r="Q1426" s="8"/>
      <c r="R1426" s="8"/>
      <c r="S1426" s="8"/>
      <c r="T1426" s="16">
        <f t="shared" si="43"/>
        <v>1883.14115</v>
      </c>
    </row>
    <row r="1427" spans="1:20" ht="15" hidden="1" outlineLevel="2">
      <c r="A1427" s="5" t="s">
        <v>219</v>
      </c>
      <c r="B1427" s="19" t="s">
        <v>220</v>
      </c>
      <c r="C1427" s="6">
        <v>601775</v>
      </c>
      <c r="D1427" s="5" t="s">
        <v>363</v>
      </c>
      <c r="E1427" s="5" t="s">
        <v>107</v>
      </c>
      <c r="F1427" s="7" t="s">
        <v>116</v>
      </c>
      <c r="G1427" s="8">
        <v>8.715516599999999</v>
      </c>
      <c r="H1427" s="9">
        <v>18</v>
      </c>
      <c r="I1427" s="8">
        <f>H1427*$H$2</f>
        <v>8.64</v>
      </c>
      <c r="J1427" s="8"/>
      <c r="K1427" s="15"/>
      <c r="L1427" s="5"/>
      <c r="M1427" s="8"/>
      <c r="N1427" s="5"/>
      <c r="O1427" s="8"/>
      <c r="P1427" s="9"/>
      <c r="Q1427" s="8"/>
      <c r="R1427" s="8"/>
      <c r="S1427" s="8"/>
      <c r="T1427" s="16">
        <f t="shared" si="43"/>
        <v>17.3555166</v>
      </c>
    </row>
    <row r="1428" spans="1:20" ht="15" hidden="1" outlineLevel="2">
      <c r="A1428" s="5" t="s">
        <v>219</v>
      </c>
      <c r="B1428" s="19" t="s">
        <v>220</v>
      </c>
      <c r="C1428" s="6">
        <v>601775</v>
      </c>
      <c r="D1428" s="5" t="s">
        <v>363</v>
      </c>
      <c r="E1428" s="5" t="s">
        <v>107</v>
      </c>
      <c r="F1428" s="5" t="s">
        <v>110</v>
      </c>
      <c r="G1428" s="52"/>
      <c r="H1428" s="53"/>
      <c r="I1428" s="52"/>
      <c r="J1428" s="52">
        <v>180</v>
      </c>
      <c r="K1428" s="15"/>
      <c r="L1428" s="5"/>
      <c r="M1428" s="52"/>
      <c r="N1428" s="5"/>
      <c r="O1428" s="52"/>
      <c r="P1428" s="53"/>
      <c r="Q1428" s="52"/>
      <c r="R1428" s="52"/>
      <c r="S1428" s="52"/>
      <c r="T1428" s="16">
        <f t="shared" si="43"/>
        <v>180</v>
      </c>
    </row>
    <row r="1429" spans="1:20" ht="15" hidden="1" outlineLevel="2">
      <c r="A1429" s="5" t="s">
        <v>219</v>
      </c>
      <c r="B1429" s="19" t="s">
        <v>220</v>
      </c>
      <c r="C1429" s="6">
        <v>601775</v>
      </c>
      <c r="D1429" s="5" t="s">
        <v>363</v>
      </c>
      <c r="E1429" s="5" t="s">
        <v>107</v>
      </c>
      <c r="F1429" s="7" t="s">
        <v>143</v>
      </c>
      <c r="G1429" s="10">
        <v>0.98</v>
      </c>
      <c r="H1429" s="11">
        <v>1</v>
      </c>
      <c r="I1429" s="10">
        <f>H1429*$H$3</f>
        <v>0.06</v>
      </c>
      <c r="J1429" s="8"/>
      <c r="K1429" s="15"/>
      <c r="L1429" s="5"/>
      <c r="M1429" s="10"/>
      <c r="N1429" s="5"/>
      <c r="O1429" s="10"/>
      <c r="P1429" s="11"/>
      <c r="Q1429" s="10"/>
      <c r="R1429" s="10"/>
      <c r="S1429" s="10"/>
      <c r="T1429" s="16">
        <f t="shared" si="43"/>
        <v>1.04</v>
      </c>
    </row>
    <row r="1430" spans="1:20" ht="15" hidden="1" outlineLevel="2">
      <c r="A1430" s="5" t="s">
        <v>219</v>
      </c>
      <c r="B1430" s="19" t="s">
        <v>220</v>
      </c>
      <c r="C1430" s="6">
        <v>601775</v>
      </c>
      <c r="D1430" s="5" t="s">
        <v>412</v>
      </c>
      <c r="E1430" s="5" t="s">
        <v>36</v>
      </c>
      <c r="F1430" s="5" t="s">
        <v>36</v>
      </c>
      <c r="G1430" s="52"/>
      <c r="H1430" s="53"/>
      <c r="I1430" s="52"/>
      <c r="J1430" s="52"/>
      <c r="K1430" s="15"/>
      <c r="L1430" s="5"/>
      <c r="M1430" s="52"/>
      <c r="N1430" s="15">
        <f>O1430/$O$2</f>
        <v>1.5</v>
      </c>
      <c r="O1430" s="52">
        <v>108</v>
      </c>
      <c r="P1430" s="53"/>
      <c r="Q1430" s="52"/>
      <c r="R1430" s="52"/>
      <c r="S1430" s="52"/>
      <c r="T1430" s="16">
        <f t="shared" si="43"/>
        <v>108</v>
      </c>
    </row>
    <row r="1431" spans="1:20" ht="15" hidden="1" outlineLevel="2">
      <c r="A1431" s="12" t="s">
        <v>219</v>
      </c>
      <c r="B1431" s="20" t="s">
        <v>50</v>
      </c>
      <c r="C1431" s="12">
        <v>604020</v>
      </c>
      <c r="D1431" s="12" t="s">
        <v>13</v>
      </c>
      <c r="E1431" s="12" t="s">
        <v>111</v>
      </c>
      <c r="F1431" s="12" t="s">
        <v>111</v>
      </c>
      <c r="G1431" s="54"/>
      <c r="H1431" s="55"/>
      <c r="I1431" s="54"/>
      <c r="J1431" s="54"/>
      <c r="K1431" s="14">
        <v>2</v>
      </c>
      <c r="L1431" s="13">
        <v>0.1429</v>
      </c>
      <c r="M1431" s="54">
        <f>K1431*L1431*$M$2</f>
        <v>895.983</v>
      </c>
      <c r="N1431" s="56"/>
      <c r="O1431" s="54"/>
      <c r="P1431" s="55"/>
      <c r="Q1431" s="54"/>
      <c r="R1431" s="54"/>
      <c r="S1431" s="54"/>
      <c r="T1431" s="16">
        <f t="shared" si="43"/>
        <v>895.983</v>
      </c>
    </row>
    <row r="1432" spans="1:20" ht="15" hidden="1" outlineLevel="2">
      <c r="A1432" s="5" t="s">
        <v>219</v>
      </c>
      <c r="B1432" s="19" t="s">
        <v>224</v>
      </c>
      <c r="C1432" s="6" t="s">
        <v>227</v>
      </c>
      <c r="D1432" s="5" t="s">
        <v>387</v>
      </c>
      <c r="E1432" s="5" t="s">
        <v>107</v>
      </c>
      <c r="F1432" s="7" t="s">
        <v>137</v>
      </c>
      <c r="G1432" s="8">
        <v>406.48161150000004</v>
      </c>
      <c r="H1432" s="9">
        <v>217</v>
      </c>
      <c r="I1432" s="8">
        <f>H1432*$H$3</f>
        <v>13.02</v>
      </c>
      <c r="J1432" s="8"/>
      <c r="K1432" s="15"/>
      <c r="L1432" s="5"/>
      <c r="M1432" s="8"/>
      <c r="N1432" s="5"/>
      <c r="O1432" s="8"/>
      <c r="P1432" s="9"/>
      <c r="Q1432" s="8"/>
      <c r="R1432" s="8"/>
      <c r="S1432" s="8"/>
      <c r="T1432" s="16">
        <f t="shared" si="43"/>
        <v>419.5016115</v>
      </c>
    </row>
    <row r="1433" spans="1:20" ht="15" hidden="1" outlineLevel="2">
      <c r="A1433" s="5" t="s">
        <v>219</v>
      </c>
      <c r="B1433" s="19" t="s">
        <v>224</v>
      </c>
      <c r="C1433" s="6" t="s">
        <v>227</v>
      </c>
      <c r="D1433" s="5" t="s">
        <v>387</v>
      </c>
      <c r="E1433" s="5" t="s">
        <v>107</v>
      </c>
      <c r="F1433" s="7" t="s">
        <v>157</v>
      </c>
      <c r="G1433" s="8">
        <v>23.77</v>
      </c>
      <c r="H1433" s="9">
        <v>7</v>
      </c>
      <c r="I1433" s="8">
        <f>H1433*$H$2</f>
        <v>3.36</v>
      </c>
      <c r="J1433" s="8"/>
      <c r="K1433" s="15"/>
      <c r="L1433" s="5"/>
      <c r="M1433" s="8"/>
      <c r="N1433" s="5"/>
      <c r="O1433" s="8"/>
      <c r="P1433" s="9"/>
      <c r="Q1433" s="8"/>
      <c r="R1433" s="8"/>
      <c r="S1433" s="8"/>
      <c r="T1433" s="16">
        <f t="shared" si="43"/>
        <v>27.13</v>
      </c>
    </row>
    <row r="1434" spans="1:20" ht="15" hidden="1" outlineLevel="2">
      <c r="A1434" s="5" t="s">
        <v>219</v>
      </c>
      <c r="B1434" s="19" t="s">
        <v>224</v>
      </c>
      <c r="C1434" s="6" t="s">
        <v>227</v>
      </c>
      <c r="D1434" s="5" t="s">
        <v>387</v>
      </c>
      <c r="E1434" s="5" t="s">
        <v>107</v>
      </c>
      <c r="F1434" s="5" t="s">
        <v>110</v>
      </c>
      <c r="G1434" s="52"/>
      <c r="H1434" s="53"/>
      <c r="I1434" s="52"/>
      <c r="J1434" s="52">
        <v>60</v>
      </c>
      <c r="K1434" s="15"/>
      <c r="L1434" s="5"/>
      <c r="M1434" s="52"/>
      <c r="N1434" s="5"/>
      <c r="O1434" s="52"/>
      <c r="P1434" s="53"/>
      <c r="Q1434" s="52"/>
      <c r="R1434" s="52"/>
      <c r="S1434" s="52"/>
      <c r="T1434" s="16">
        <f t="shared" si="43"/>
        <v>60</v>
      </c>
    </row>
    <row r="1435" spans="1:20" ht="15" hidden="1" outlineLevel="2">
      <c r="A1435" s="5" t="s">
        <v>219</v>
      </c>
      <c r="B1435" s="19" t="s">
        <v>224</v>
      </c>
      <c r="C1435" s="6" t="s">
        <v>227</v>
      </c>
      <c r="D1435" s="5" t="s">
        <v>387</v>
      </c>
      <c r="E1435" s="5" t="s">
        <v>107</v>
      </c>
      <c r="F1435" s="7" t="s">
        <v>214</v>
      </c>
      <c r="G1435" s="8">
        <v>9.18</v>
      </c>
      <c r="H1435" s="9">
        <v>3</v>
      </c>
      <c r="I1435" s="8">
        <f>H1435*$H$3</f>
        <v>0.18</v>
      </c>
      <c r="J1435" s="8"/>
      <c r="K1435" s="15"/>
      <c r="L1435" s="5"/>
      <c r="M1435" s="8"/>
      <c r="N1435" s="5"/>
      <c r="O1435" s="8"/>
      <c r="P1435" s="9"/>
      <c r="Q1435" s="8"/>
      <c r="R1435" s="8"/>
      <c r="S1435" s="8"/>
      <c r="T1435" s="16">
        <f t="shared" si="43"/>
        <v>9.36</v>
      </c>
    </row>
    <row r="1436" spans="1:20" s="72" customFormat="1" ht="15.75" outlineLevel="1" collapsed="1">
      <c r="A1436" s="70" t="s">
        <v>768</v>
      </c>
      <c r="B1436" s="70"/>
      <c r="C1436" s="73"/>
      <c r="D1436" s="69"/>
      <c r="E1436" s="69"/>
      <c r="F1436" s="69"/>
      <c r="G1436" s="74">
        <f aca="true" t="shared" si="44" ref="G1436:T1436">SUBTOTAL(9,G1352:G1435)</f>
        <v>29841.441390600037</v>
      </c>
      <c r="H1436" s="75">
        <f t="shared" si="44"/>
        <v>63870</v>
      </c>
      <c r="I1436" s="74">
        <f t="shared" si="44"/>
        <v>6298.4000000000015</v>
      </c>
      <c r="J1436" s="74">
        <f t="shared" si="44"/>
        <v>1680</v>
      </c>
      <c r="K1436" s="71">
        <f t="shared" si="44"/>
        <v>18</v>
      </c>
      <c r="L1436" s="69">
        <f t="shared" si="44"/>
        <v>8.1429</v>
      </c>
      <c r="M1436" s="74">
        <f t="shared" si="44"/>
        <v>44785.983</v>
      </c>
      <c r="N1436" s="69">
        <f t="shared" si="44"/>
        <v>23</v>
      </c>
      <c r="O1436" s="74">
        <f t="shared" si="44"/>
        <v>1656</v>
      </c>
      <c r="P1436" s="75">
        <f t="shared" si="44"/>
        <v>0</v>
      </c>
      <c r="Q1436" s="74">
        <f t="shared" si="44"/>
        <v>0</v>
      </c>
      <c r="R1436" s="74">
        <f t="shared" si="44"/>
        <v>0</v>
      </c>
      <c r="S1436" s="74">
        <f t="shared" si="44"/>
        <v>273.4</v>
      </c>
      <c r="T1436" s="16">
        <f t="shared" si="44"/>
        <v>84535.22439060002</v>
      </c>
    </row>
    <row r="1437" spans="1:20" ht="15" hidden="1" outlineLevel="2">
      <c r="A1437" s="5" t="s">
        <v>159</v>
      </c>
      <c r="B1437" s="19" t="s">
        <v>239</v>
      </c>
      <c r="C1437" s="6">
        <v>100100</v>
      </c>
      <c r="D1437" s="5" t="s">
        <v>468</v>
      </c>
      <c r="E1437" s="5" t="s">
        <v>107</v>
      </c>
      <c r="F1437" s="7">
        <v>15</v>
      </c>
      <c r="G1437" s="8">
        <v>71.00286500000006</v>
      </c>
      <c r="H1437" s="9">
        <v>205</v>
      </c>
      <c r="I1437" s="8">
        <f>H1437*$H$1</f>
        <v>20.5</v>
      </c>
      <c r="J1437" s="8"/>
      <c r="K1437" s="15"/>
      <c r="L1437" s="5"/>
      <c r="M1437" s="8"/>
      <c r="N1437" s="5"/>
      <c r="O1437" s="8"/>
      <c r="P1437" s="9"/>
      <c r="Q1437" s="8"/>
      <c r="R1437" s="8"/>
      <c r="S1437" s="8"/>
      <c r="T1437" s="16">
        <f aca="true" t="shared" si="45" ref="T1437:T1468">G1437+I1437+J1437+M1437+O1437+Q1437+R1437+S1437</f>
        <v>91.50286500000006</v>
      </c>
    </row>
    <row r="1438" spans="1:20" ht="15" hidden="1" outlineLevel="2">
      <c r="A1438" s="5" t="s">
        <v>159</v>
      </c>
      <c r="B1438" s="19" t="s">
        <v>239</v>
      </c>
      <c r="C1438" s="6">
        <v>100100</v>
      </c>
      <c r="D1438" s="5" t="s">
        <v>468</v>
      </c>
      <c r="E1438" s="5" t="s">
        <v>107</v>
      </c>
      <c r="F1438" s="7" t="s">
        <v>138</v>
      </c>
      <c r="G1438" s="8">
        <v>8.484807000000002</v>
      </c>
      <c r="H1438" s="9">
        <v>7</v>
      </c>
      <c r="I1438" s="8">
        <f>H1438*$H$3</f>
        <v>0.42</v>
      </c>
      <c r="J1438" s="8"/>
      <c r="K1438" s="15"/>
      <c r="L1438" s="5"/>
      <c r="M1438" s="8"/>
      <c r="N1438" s="5"/>
      <c r="O1438" s="8"/>
      <c r="P1438" s="9"/>
      <c r="Q1438" s="8"/>
      <c r="R1438" s="8"/>
      <c r="S1438" s="8"/>
      <c r="T1438" s="16">
        <f t="shared" si="45"/>
        <v>8.904807000000002</v>
      </c>
    </row>
    <row r="1439" spans="1:20" ht="15" hidden="1" outlineLevel="2">
      <c r="A1439" s="5" t="s">
        <v>159</v>
      </c>
      <c r="B1439" s="19" t="s">
        <v>239</v>
      </c>
      <c r="C1439" s="6">
        <v>100100</v>
      </c>
      <c r="D1439" s="5" t="s">
        <v>468</v>
      </c>
      <c r="E1439" s="5" t="s">
        <v>107</v>
      </c>
      <c r="F1439" s="7" t="s">
        <v>139</v>
      </c>
      <c r="G1439" s="8">
        <v>15.153949999999998</v>
      </c>
      <c r="H1439" s="9">
        <v>30</v>
      </c>
      <c r="I1439" s="8">
        <f>H1439*$H$3</f>
        <v>1.7999999999999998</v>
      </c>
      <c r="J1439" s="8"/>
      <c r="K1439" s="15"/>
      <c r="L1439" s="5"/>
      <c r="M1439" s="8"/>
      <c r="N1439" s="5"/>
      <c r="O1439" s="8"/>
      <c r="P1439" s="9"/>
      <c r="Q1439" s="8"/>
      <c r="R1439" s="8"/>
      <c r="S1439" s="8"/>
      <c r="T1439" s="16">
        <f t="shared" si="45"/>
        <v>16.95395</v>
      </c>
    </row>
    <row r="1440" spans="1:20" ht="15" hidden="1" outlineLevel="2">
      <c r="A1440" s="5" t="s">
        <v>159</v>
      </c>
      <c r="B1440" s="19" t="s">
        <v>239</v>
      </c>
      <c r="C1440" s="6">
        <v>100100</v>
      </c>
      <c r="D1440" s="5" t="s">
        <v>468</v>
      </c>
      <c r="E1440" s="5" t="s">
        <v>107</v>
      </c>
      <c r="F1440" s="5" t="s">
        <v>110</v>
      </c>
      <c r="G1440" s="52"/>
      <c r="H1440" s="53"/>
      <c r="I1440" s="52"/>
      <c r="J1440" s="52">
        <v>180</v>
      </c>
      <c r="K1440" s="15"/>
      <c r="L1440" s="5"/>
      <c r="M1440" s="52"/>
      <c r="N1440" s="5"/>
      <c r="O1440" s="52"/>
      <c r="P1440" s="53"/>
      <c r="Q1440" s="52"/>
      <c r="R1440" s="52"/>
      <c r="S1440" s="52"/>
      <c r="T1440" s="16">
        <f t="shared" si="45"/>
        <v>180</v>
      </c>
    </row>
    <row r="1441" spans="1:20" ht="15" hidden="1" outlineLevel="2">
      <c r="A1441" s="12" t="s">
        <v>159</v>
      </c>
      <c r="B1441" s="19" t="s">
        <v>239</v>
      </c>
      <c r="C1441" s="12">
        <v>100100</v>
      </c>
      <c r="D1441" s="12" t="s">
        <v>468</v>
      </c>
      <c r="E1441" s="12" t="s">
        <v>111</v>
      </c>
      <c r="F1441" s="12" t="s">
        <v>111</v>
      </c>
      <c r="G1441" s="54"/>
      <c r="H1441" s="55"/>
      <c r="I1441" s="54"/>
      <c r="J1441" s="54"/>
      <c r="K1441" s="14">
        <v>1</v>
      </c>
      <c r="L1441" s="13">
        <v>0.112</v>
      </c>
      <c r="M1441" s="54">
        <f>K1441*L1441*$M$2</f>
        <v>351.12</v>
      </c>
      <c r="N1441" s="56"/>
      <c r="O1441" s="54"/>
      <c r="P1441" s="55"/>
      <c r="Q1441" s="54"/>
      <c r="R1441" s="54"/>
      <c r="S1441" s="54"/>
      <c r="T1441" s="16">
        <f t="shared" si="45"/>
        <v>351.12</v>
      </c>
    </row>
    <row r="1442" spans="1:20" ht="15" hidden="1" outlineLevel="2">
      <c r="A1442" s="5" t="s">
        <v>159</v>
      </c>
      <c r="B1442" s="19" t="s">
        <v>263</v>
      </c>
      <c r="C1442" s="6">
        <v>102100</v>
      </c>
      <c r="D1442" s="5" t="s">
        <v>469</v>
      </c>
      <c r="E1442" s="5" t="s">
        <v>107</v>
      </c>
      <c r="F1442" s="7">
        <v>15</v>
      </c>
      <c r="G1442" s="8">
        <v>14.694685000000002</v>
      </c>
      <c r="H1442" s="9">
        <v>44</v>
      </c>
      <c r="I1442" s="8">
        <f>H1442*$H$1</f>
        <v>4.4</v>
      </c>
      <c r="J1442" s="8"/>
      <c r="K1442" s="15"/>
      <c r="L1442" s="5"/>
      <c r="M1442" s="8"/>
      <c r="N1442" s="5"/>
      <c r="O1442" s="8"/>
      <c r="P1442" s="9"/>
      <c r="Q1442" s="8"/>
      <c r="R1442" s="8"/>
      <c r="S1442" s="8"/>
      <c r="T1442" s="16">
        <f t="shared" si="45"/>
        <v>19.094685000000002</v>
      </c>
    </row>
    <row r="1443" spans="1:20" ht="15" hidden="1" outlineLevel="2">
      <c r="A1443" s="5" t="s">
        <v>159</v>
      </c>
      <c r="B1443" s="19" t="s">
        <v>263</v>
      </c>
      <c r="C1443" s="6">
        <v>102100</v>
      </c>
      <c r="D1443" s="5" t="s">
        <v>469</v>
      </c>
      <c r="E1443" s="5" t="s">
        <v>107</v>
      </c>
      <c r="F1443" s="7" t="s">
        <v>138</v>
      </c>
      <c r="G1443" s="8">
        <v>4.85424</v>
      </c>
      <c r="H1443" s="9">
        <v>1</v>
      </c>
      <c r="I1443" s="8">
        <f>H1443*$H$3</f>
        <v>0.06</v>
      </c>
      <c r="J1443" s="8"/>
      <c r="K1443" s="15"/>
      <c r="L1443" s="5"/>
      <c r="M1443" s="8"/>
      <c r="N1443" s="5"/>
      <c r="O1443" s="8"/>
      <c r="P1443" s="9"/>
      <c r="Q1443" s="8"/>
      <c r="R1443" s="8"/>
      <c r="S1443" s="8"/>
      <c r="T1443" s="16">
        <f t="shared" si="45"/>
        <v>4.9142399999999995</v>
      </c>
    </row>
    <row r="1444" spans="1:20" ht="15" hidden="1" outlineLevel="2">
      <c r="A1444" s="5" t="s">
        <v>159</v>
      </c>
      <c r="B1444" s="19" t="s">
        <v>263</v>
      </c>
      <c r="C1444" s="6">
        <v>102100</v>
      </c>
      <c r="D1444" s="5" t="s">
        <v>469</v>
      </c>
      <c r="E1444" s="5" t="s">
        <v>107</v>
      </c>
      <c r="F1444" s="7" t="s">
        <v>139</v>
      </c>
      <c r="G1444" s="8">
        <v>5.217099999999999</v>
      </c>
      <c r="H1444" s="9">
        <v>10</v>
      </c>
      <c r="I1444" s="8">
        <f>H1444*$H$3</f>
        <v>0.6</v>
      </c>
      <c r="J1444" s="8"/>
      <c r="K1444" s="15"/>
      <c r="L1444" s="5"/>
      <c r="M1444" s="8"/>
      <c r="N1444" s="5"/>
      <c r="O1444" s="8"/>
      <c r="P1444" s="9"/>
      <c r="Q1444" s="8"/>
      <c r="R1444" s="8"/>
      <c r="S1444" s="8"/>
      <c r="T1444" s="16">
        <f t="shared" si="45"/>
        <v>5.817099999999999</v>
      </c>
    </row>
    <row r="1445" spans="1:20" ht="15" hidden="1" outlineLevel="2">
      <c r="A1445" s="5" t="s">
        <v>159</v>
      </c>
      <c r="B1445" s="19" t="s">
        <v>263</v>
      </c>
      <c r="C1445" s="6">
        <v>102100</v>
      </c>
      <c r="D1445" s="5" t="s">
        <v>469</v>
      </c>
      <c r="E1445" s="5" t="s">
        <v>107</v>
      </c>
      <c r="F1445" s="5" t="s">
        <v>110</v>
      </c>
      <c r="G1445" s="52"/>
      <c r="H1445" s="53"/>
      <c r="I1445" s="52"/>
      <c r="J1445" s="52">
        <v>165</v>
      </c>
      <c r="K1445" s="15"/>
      <c r="L1445" s="5"/>
      <c r="M1445" s="52"/>
      <c r="N1445" s="5"/>
      <c r="O1445" s="52"/>
      <c r="P1445" s="53"/>
      <c r="Q1445" s="52"/>
      <c r="R1445" s="52"/>
      <c r="S1445" s="52"/>
      <c r="T1445" s="16">
        <f t="shared" si="45"/>
        <v>165</v>
      </c>
    </row>
    <row r="1446" spans="1:20" ht="15" hidden="1" outlineLevel="2">
      <c r="A1446" s="5" t="s">
        <v>159</v>
      </c>
      <c r="B1446" s="19" t="s">
        <v>263</v>
      </c>
      <c r="C1446" s="6">
        <v>102100</v>
      </c>
      <c r="D1446" s="5" t="s">
        <v>469</v>
      </c>
      <c r="E1446" s="5" t="s">
        <v>133</v>
      </c>
      <c r="F1446" s="5" t="s">
        <v>133</v>
      </c>
      <c r="G1446" s="52"/>
      <c r="H1446" s="53"/>
      <c r="I1446" s="52"/>
      <c r="J1446" s="52"/>
      <c r="K1446" s="15"/>
      <c r="L1446" s="5"/>
      <c r="M1446" s="52"/>
      <c r="N1446" s="5"/>
      <c r="O1446" s="52"/>
      <c r="P1446" s="53"/>
      <c r="Q1446" s="52"/>
      <c r="R1446" s="52"/>
      <c r="S1446" s="52">
        <v>5.86</v>
      </c>
      <c r="T1446" s="16">
        <f t="shared" si="45"/>
        <v>5.86</v>
      </c>
    </row>
    <row r="1447" spans="1:20" ht="15" hidden="1" outlineLevel="2">
      <c r="A1447" s="12" t="s">
        <v>159</v>
      </c>
      <c r="B1447" s="20" t="s">
        <v>263</v>
      </c>
      <c r="C1447" s="12">
        <v>102101</v>
      </c>
      <c r="D1447" s="12" t="s">
        <v>29</v>
      </c>
      <c r="E1447" s="12" t="s">
        <v>111</v>
      </c>
      <c r="F1447" s="12" t="s">
        <v>111</v>
      </c>
      <c r="G1447" s="54"/>
      <c r="H1447" s="55"/>
      <c r="I1447" s="54"/>
      <c r="J1447" s="54"/>
      <c r="K1447" s="14">
        <v>2</v>
      </c>
      <c r="L1447" s="13">
        <v>0.0179</v>
      </c>
      <c r="M1447" s="54">
        <f>K1447*L1447*$M$2</f>
        <v>112.23299999999999</v>
      </c>
      <c r="N1447" s="56"/>
      <c r="O1447" s="54"/>
      <c r="P1447" s="55"/>
      <c r="Q1447" s="54"/>
      <c r="R1447" s="54"/>
      <c r="S1447" s="54"/>
      <c r="T1447" s="16">
        <f t="shared" si="45"/>
        <v>112.23299999999999</v>
      </c>
    </row>
    <row r="1448" spans="1:20" ht="15" hidden="1" outlineLevel="2">
      <c r="A1448" s="12" t="s">
        <v>159</v>
      </c>
      <c r="B1448" s="20" t="s">
        <v>263</v>
      </c>
      <c r="C1448" s="12">
        <v>102101</v>
      </c>
      <c r="D1448" s="12" t="s">
        <v>469</v>
      </c>
      <c r="E1448" s="12" t="s">
        <v>111</v>
      </c>
      <c r="F1448" s="12" t="s">
        <v>111</v>
      </c>
      <c r="G1448" s="54"/>
      <c r="H1448" s="55"/>
      <c r="I1448" s="54"/>
      <c r="J1448" s="54"/>
      <c r="K1448" s="14">
        <v>1</v>
      </c>
      <c r="L1448" s="13">
        <v>0.111</v>
      </c>
      <c r="M1448" s="54">
        <f>K1448*L1448*$M$2</f>
        <v>347.985</v>
      </c>
      <c r="N1448" s="56"/>
      <c r="O1448" s="54"/>
      <c r="P1448" s="55"/>
      <c r="Q1448" s="54"/>
      <c r="R1448" s="54"/>
      <c r="S1448" s="54"/>
      <c r="T1448" s="16">
        <f t="shared" si="45"/>
        <v>347.985</v>
      </c>
    </row>
    <row r="1449" spans="1:20" ht="15" hidden="1" outlineLevel="2">
      <c r="A1449" s="5" t="s">
        <v>159</v>
      </c>
      <c r="B1449" s="19" t="s">
        <v>264</v>
      </c>
      <c r="C1449" s="6">
        <v>102210</v>
      </c>
      <c r="D1449" s="5" t="s">
        <v>470</v>
      </c>
      <c r="E1449" s="5" t="s">
        <v>107</v>
      </c>
      <c r="F1449" s="7">
        <v>15</v>
      </c>
      <c r="G1449" s="8">
        <v>184.94200400000003</v>
      </c>
      <c r="H1449" s="9">
        <v>536</v>
      </c>
      <c r="I1449" s="8">
        <f>H1449*$H$1</f>
        <v>53.6</v>
      </c>
      <c r="J1449" s="8"/>
      <c r="K1449" s="15"/>
      <c r="L1449" s="5"/>
      <c r="M1449" s="8"/>
      <c r="N1449" s="5"/>
      <c r="O1449" s="8"/>
      <c r="P1449" s="9"/>
      <c r="Q1449" s="8"/>
      <c r="R1449" s="8"/>
      <c r="S1449" s="8"/>
      <c r="T1449" s="16">
        <f t="shared" si="45"/>
        <v>238.54200400000002</v>
      </c>
    </row>
    <row r="1450" spans="1:20" ht="15" hidden="1" outlineLevel="2">
      <c r="A1450" s="5" t="s">
        <v>159</v>
      </c>
      <c r="B1450" s="19" t="s">
        <v>264</v>
      </c>
      <c r="C1450" s="6">
        <v>102210</v>
      </c>
      <c r="D1450" s="5" t="s">
        <v>470</v>
      </c>
      <c r="E1450" s="5" t="s">
        <v>107</v>
      </c>
      <c r="F1450" s="7" t="s">
        <v>137</v>
      </c>
      <c r="G1450" s="8">
        <v>6.904015000000001</v>
      </c>
      <c r="H1450" s="9">
        <v>2</v>
      </c>
      <c r="I1450" s="8">
        <f>H1450*$H$3</f>
        <v>0.12</v>
      </c>
      <c r="J1450" s="8"/>
      <c r="K1450" s="15"/>
      <c r="L1450" s="5"/>
      <c r="M1450" s="8"/>
      <c r="N1450" s="5"/>
      <c r="O1450" s="8"/>
      <c r="P1450" s="9"/>
      <c r="Q1450" s="8"/>
      <c r="R1450" s="8"/>
      <c r="S1450" s="8"/>
      <c r="T1450" s="16">
        <f t="shared" si="45"/>
        <v>7.024015000000001</v>
      </c>
    </row>
    <row r="1451" spans="1:20" ht="15" hidden="1" outlineLevel="2">
      <c r="A1451" s="5" t="s">
        <v>159</v>
      </c>
      <c r="B1451" s="19" t="s">
        <v>264</v>
      </c>
      <c r="C1451" s="6">
        <v>102210</v>
      </c>
      <c r="D1451" s="5" t="s">
        <v>470</v>
      </c>
      <c r="E1451" s="5" t="s">
        <v>107</v>
      </c>
      <c r="F1451" s="7" t="s">
        <v>139</v>
      </c>
      <c r="G1451" s="8">
        <v>59.71244999999999</v>
      </c>
      <c r="H1451" s="9">
        <v>128</v>
      </c>
      <c r="I1451" s="8">
        <f>H1451*$H$3</f>
        <v>7.68</v>
      </c>
      <c r="J1451" s="8"/>
      <c r="K1451" s="15"/>
      <c r="L1451" s="5"/>
      <c r="M1451" s="8"/>
      <c r="N1451" s="5"/>
      <c r="O1451" s="8"/>
      <c r="P1451" s="9"/>
      <c r="Q1451" s="8"/>
      <c r="R1451" s="8"/>
      <c r="S1451" s="8"/>
      <c r="T1451" s="16">
        <f t="shared" si="45"/>
        <v>67.39245</v>
      </c>
    </row>
    <row r="1452" spans="1:20" ht="15" hidden="1" outlineLevel="2">
      <c r="A1452" s="5" t="s">
        <v>159</v>
      </c>
      <c r="B1452" s="19" t="s">
        <v>264</v>
      </c>
      <c r="C1452" s="6">
        <v>102210</v>
      </c>
      <c r="D1452" s="5" t="s">
        <v>470</v>
      </c>
      <c r="E1452" s="5" t="s">
        <v>107</v>
      </c>
      <c r="F1452" s="5" t="s">
        <v>110</v>
      </c>
      <c r="G1452" s="52"/>
      <c r="H1452" s="53"/>
      <c r="I1452" s="52"/>
      <c r="J1452" s="52">
        <v>180</v>
      </c>
      <c r="K1452" s="15"/>
      <c r="L1452" s="5"/>
      <c r="M1452" s="52"/>
      <c r="N1452" s="5"/>
      <c r="O1452" s="52"/>
      <c r="P1452" s="53"/>
      <c r="Q1452" s="52"/>
      <c r="R1452" s="52"/>
      <c r="S1452" s="52"/>
      <c r="T1452" s="16">
        <f t="shared" si="45"/>
        <v>180</v>
      </c>
    </row>
    <row r="1453" spans="1:20" ht="15" hidden="1" outlineLevel="2">
      <c r="A1453" s="12" t="s">
        <v>159</v>
      </c>
      <c r="B1453" s="20" t="s">
        <v>264</v>
      </c>
      <c r="C1453" s="12">
        <v>102210</v>
      </c>
      <c r="D1453" s="12" t="s">
        <v>470</v>
      </c>
      <c r="E1453" s="12" t="s">
        <v>111</v>
      </c>
      <c r="F1453" s="12" t="s">
        <v>111</v>
      </c>
      <c r="G1453" s="54"/>
      <c r="H1453" s="55"/>
      <c r="I1453" s="54"/>
      <c r="J1453" s="54"/>
      <c r="K1453" s="14">
        <v>1</v>
      </c>
      <c r="L1453" s="13">
        <v>0.111</v>
      </c>
      <c r="M1453" s="54">
        <f>K1453*L1453*$M$2</f>
        <v>347.985</v>
      </c>
      <c r="N1453" s="56"/>
      <c r="O1453" s="54"/>
      <c r="P1453" s="55"/>
      <c r="Q1453" s="54"/>
      <c r="R1453" s="54"/>
      <c r="S1453" s="54"/>
      <c r="T1453" s="16">
        <f t="shared" si="45"/>
        <v>347.985</v>
      </c>
    </row>
    <row r="1454" spans="1:20" ht="15" hidden="1" outlineLevel="2">
      <c r="A1454" s="12" t="s">
        <v>159</v>
      </c>
      <c r="B1454" s="20" t="s">
        <v>264</v>
      </c>
      <c r="C1454" s="12">
        <v>102210</v>
      </c>
      <c r="D1454" s="12" t="s">
        <v>32</v>
      </c>
      <c r="E1454" s="12" t="s">
        <v>111</v>
      </c>
      <c r="F1454" s="12" t="s">
        <v>111</v>
      </c>
      <c r="G1454" s="54"/>
      <c r="H1454" s="55"/>
      <c r="I1454" s="54"/>
      <c r="J1454" s="54"/>
      <c r="K1454" s="14">
        <v>2</v>
      </c>
      <c r="L1454" s="13">
        <v>0.0179</v>
      </c>
      <c r="M1454" s="54">
        <f>K1454*L1454*$M$2</f>
        <v>112.23299999999999</v>
      </c>
      <c r="N1454" s="56"/>
      <c r="O1454" s="54"/>
      <c r="P1454" s="55"/>
      <c r="Q1454" s="54"/>
      <c r="R1454" s="54"/>
      <c r="S1454" s="54"/>
      <c r="T1454" s="16">
        <f t="shared" si="45"/>
        <v>112.23299999999999</v>
      </c>
    </row>
    <row r="1455" spans="1:20" ht="15" hidden="1" outlineLevel="2">
      <c r="A1455" s="5" t="s">
        <v>159</v>
      </c>
      <c r="B1455" s="19" t="s">
        <v>265</v>
      </c>
      <c r="C1455" s="6">
        <v>102300</v>
      </c>
      <c r="D1455" s="5" t="s">
        <v>471</v>
      </c>
      <c r="E1455" s="5" t="s">
        <v>107</v>
      </c>
      <c r="F1455" s="7">
        <v>15</v>
      </c>
      <c r="G1455" s="8">
        <v>8.199171</v>
      </c>
      <c r="H1455" s="9">
        <v>23</v>
      </c>
      <c r="I1455" s="8">
        <f>H1455*$H$1</f>
        <v>2.3000000000000003</v>
      </c>
      <c r="J1455" s="8"/>
      <c r="K1455" s="15"/>
      <c r="L1455" s="5"/>
      <c r="M1455" s="8"/>
      <c r="N1455" s="5"/>
      <c r="O1455" s="8"/>
      <c r="P1455" s="9"/>
      <c r="Q1455" s="8"/>
      <c r="R1455" s="8"/>
      <c r="S1455" s="8"/>
      <c r="T1455" s="16">
        <f t="shared" si="45"/>
        <v>10.499171</v>
      </c>
    </row>
    <row r="1456" spans="1:20" ht="15" hidden="1" outlineLevel="2">
      <c r="A1456" s="5" t="s">
        <v>159</v>
      </c>
      <c r="B1456" s="19" t="s">
        <v>265</v>
      </c>
      <c r="C1456" s="6">
        <v>102300</v>
      </c>
      <c r="D1456" s="5" t="s">
        <v>471</v>
      </c>
      <c r="E1456" s="5" t="s">
        <v>107</v>
      </c>
      <c r="F1456" s="7" t="s">
        <v>137</v>
      </c>
      <c r="G1456" s="8">
        <v>4.94616</v>
      </c>
      <c r="H1456" s="9">
        <v>1</v>
      </c>
      <c r="I1456" s="8">
        <f>H1456*$H$3</f>
        <v>0.06</v>
      </c>
      <c r="J1456" s="8"/>
      <c r="K1456" s="15"/>
      <c r="L1456" s="5"/>
      <c r="M1456" s="8"/>
      <c r="N1456" s="5"/>
      <c r="O1456" s="8"/>
      <c r="P1456" s="9"/>
      <c r="Q1456" s="8"/>
      <c r="R1456" s="8"/>
      <c r="S1456" s="8"/>
      <c r="T1456" s="16">
        <f t="shared" si="45"/>
        <v>5.0061599999999995</v>
      </c>
    </row>
    <row r="1457" spans="1:20" ht="15" hidden="1" outlineLevel="2">
      <c r="A1457" s="5" t="s">
        <v>159</v>
      </c>
      <c r="B1457" s="19" t="s">
        <v>265</v>
      </c>
      <c r="C1457" s="6">
        <v>102300</v>
      </c>
      <c r="D1457" s="5" t="s">
        <v>471</v>
      </c>
      <c r="E1457" s="5" t="s">
        <v>107</v>
      </c>
      <c r="F1457" s="7" t="s">
        <v>138</v>
      </c>
      <c r="G1457" s="8">
        <v>5.602602</v>
      </c>
      <c r="H1457" s="9">
        <v>4</v>
      </c>
      <c r="I1457" s="8">
        <f>H1457*$H$3</f>
        <v>0.24</v>
      </c>
      <c r="J1457" s="8"/>
      <c r="K1457" s="15"/>
      <c r="L1457" s="5"/>
      <c r="M1457" s="8"/>
      <c r="N1457" s="5"/>
      <c r="O1457" s="8"/>
      <c r="P1457" s="9"/>
      <c r="Q1457" s="8"/>
      <c r="R1457" s="8"/>
      <c r="S1457" s="8"/>
      <c r="T1457" s="16">
        <f t="shared" si="45"/>
        <v>5.842602</v>
      </c>
    </row>
    <row r="1458" spans="1:20" ht="15" hidden="1" outlineLevel="2">
      <c r="A1458" s="5" t="s">
        <v>159</v>
      </c>
      <c r="B1458" s="19" t="s">
        <v>265</v>
      </c>
      <c r="C1458" s="6">
        <v>102300</v>
      </c>
      <c r="D1458" s="5" t="s">
        <v>471</v>
      </c>
      <c r="E1458" s="5" t="s">
        <v>107</v>
      </c>
      <c r="F1458" s="7" t="s">
        <v>139</v>
      </c>
      <c r="G1458" s="8">
        <v>5.73475</v>
      </c>
      <c r="H1458" s="9">
        <v>12</v>
      </c>
      <c r="I1458" s="8">
        <f>H1458*$H$3</f>
        <v>0.72</v>
      </c>
      <c r="J1458" s="8"/>
      <c r="K1458" s="15"/>
      <c r="L1458" s="5"/>
      <c r="M1458" s="8"/>
      <c r="N1458" s="5"/>
      <c r="O1458" s="8"/>
      <c r="P1458" s="9"/>
      <c r="Q1458" s="8"/>
      <c r="R1458" s="8"/>
      <c r="S1458" s="8"/>
      <c r="T1458" s="16">
        <f t="shared" si="45"/>
        <v>6.45475</v>
      </c>
    </row>
    <row r="1459" spans="1:20" ht="15" hidden="1" outlineLevel="2">
      <c r="A1459" s="5" t="s">
        <v>159</v>
      </c>
      <c r="B1459" s="19" t="s">
        <v>265</v>
      </c>
      <c r="C1459" s="6">
        <v>102300</v>
      </c>
      <c r="D1459" s="5" t="s">
        <v>471</v>
      </c>
      <c r="E1459" s="5" t="s">
        <v>107</v>
      </c>
      <c r="F1459" s="5" t="s">
        <v>110</v>
      </c>
      <c r="G1459" s="52"/>
      <c r="H1459" s="53"/>
      <c r="I1459" s="52"/>
      <c r="J1459" s="52">
        <v>120</v>
      </c>
      <c r="K1459" s="15"/>
      <c r="L1459" s="5"/>
      <c r="M1459" s="52"/>
      <c r="N1459" s="5"/>
      <c r="O1459" s="52"/>
      <c r="P1459" s="53"/>
      <c r="Q1459" s="52"/>
      <c r="R1459" s="52"/>
      <c r="S1459" s="52"/>
      <c r="T1459" s="16">
        <f t="shared" si="45"/>
        <v>120</v>
      </c>
    </row>
    <row r="1460" spans="1:20" ht="15" hidden="1" outlineLevel="2">
      <c r="A1460" s="12" t="s">
        <v>159</v>
      </c>
      <c r="B1460" s="20" t="s">
        <v>265</v>
      </c>
      <c r="C1460" s="12">
        <v>102301</v>
      </c>
      <c r="D1460" s="12" t="s">
        <v>471</v>
      </c>
      <c r="E1460" s="12" t="s">
        <v>111</v>
      </c>
      <c r="F1460" s="12" t="s">
        <v>111</v>
      </c>
      <c r="G1460" s="54"/>
      <c r="H1460" s="55"/>
      <c r="I1460" s="54"/>
      <c r="J1460" s="54"/>
      <c r="K1460" s="14">
        <v>1</v>
      </c>
      <c r="L1460" s="13">
        <v>0.111</v>
      </c>
      <c r="M1460" s="54">
        <f>K1460*L1460*$M$2</f>
        <v>347.985</v>
      </c>
      <c r="N1460" s="56"/>
      <c r="O1460" s="54"/>
      <c r="P1460" s="55"/>
      <c r="Q1460" s="54"/>
      <c r="R1460" s="54"/>
      <c r="S1460" s="54"/>
      <c r="T1460" s="16">
        <f t="shared" si="45"/>
        <v>347.985</v>
      </c>
    </row>
    <row r="1461" spans="1:20" ht="15" hidden="1" outlineLevel="2">
      <c r="A1461" s="12" t="s">
        <v>159</v>
      </c>
      <c r="B1461" s="20" t="s">
        <v>265</v>
      </c>
      <c r="C1461" s="12">
        <v>102301</v>
      </c>
      <c r="D1461" s="12" t="s">
        <v>30</v>
      </c>
      <c r="E1461" s="12" t="s">
        <v>111</v>
      </c>
      <c r="F1461" s="12" t="s">
        <v>111</v>
      </c>
      <c r="G1461" s="54"/>
      <c r="H1461" s="55"/>
      <c r="I1461" s="54"/>
      <c r="J1461" s="54"/>
      <c r="K1461" s="14">
        <v>2</v>
      </c>
      <c r="L1461" s="13">
        <v>0.0179</v>
      </c>
      <c r="M1461" s="54">
        <f>K1461*L1461*$M$2</f>
        <v>112.23299999999999</v>
      </c>
      <c r="N1461" s="56"/>
      <c r="O1461" s="54"/>
      <c r="P1461" s="55"/>
      <c r="Q1461" s="54"/>
      <c r="R1461" s="54"/>
      <c r="S1461" s="54"/>
      <c r="T1461" s="16">
        <f t="shared" si="45"/>
        <v>112.23299999999999</v>
      </c>
    </row>
    <row r="1462" spans="1:20" ht="15" hidden="1" outlineLevel="2">
      <c r="A1462" s="5" t="s">
        <v>159</v>
      </c>
      <c r="B1462" s="19" t="s">
        <v>266</v>
      </c>
      <c r="C1462" s="6">
        <v>102400</v>
      </c>
      <c r="D1462" s="5" t="s">
        <v>472</v>
      </c>
      <c r="E1462" s="5" t="s">
        <v>107</v>
      </c>
      <c r="F1462" s="7">
        <v>15</v>
      </c>
      <c r="G1462" s="8">
        <v>150.02475600000002</v>
      </c>
      <c r="H1462" s="9">
        <v>435</v>
      </c>
      <c r="I1462" s="8">
        <f>H1462*$H$1</f>
        <v>43.5</v>
      </c>
      <c r="J1462" s="8"/>
      <c r="K1462" s="15"/>
      <c r="L1462" s="5"/>
      <c r="M1462" s="8"/>
      <c r="N1462" s="5"/>
      <c r="O1462" s="8"/>
      <c r="P1462" s="9"/>
      <c r="Q1462" s="8"/>
      <c r="R1462" s="8"/>
      <c r="S1462" s="8"/>
      <c r="T1462" s="16">
        <f t="shared" si="45"/>
        <v>193.52475600000002</v>
      </c>
    </row>
    <row r="1463" spans="1:20" ht="15" hidden="1" outlineLevel="2">
      <c r="A1463" s="5" t="s">
        <v>159</v>
      </c>
      <c r="B1463" s="19" t="s">
        <v>266</v>
      </c>
      <c r="C1463" s="6">
        <v>102400</v>
      </c>
      <c r="D1463" s="5" t="s">
        <v>472</v>
      </c>
      <c r="E1463" s="5" t="s">
        <v>107</v>
      </c>
      <c r="F1463" s="7" t="s">
        <v>138</v>
      </c>
      <c r="G1463" s="8">
        <v>2.6394930000000003</v>
      </c>
      <c r="H1463" s="9">
        <v>2</v>
      </c>
      <c r="I1463" s="8">
        <f>H1463*$H$3</f>
        <v>0.12</v>
      </c>
      <c r="J1463" s="8"/>
      <c r="K1463" s="15"/>
      <c r="L1463" s="5"/>
      <c r="M1463" s="8"/>
      <c r="N1463" s="5"/>
      <c r="O1463" s="8"/>
      <c r="P1463" s="9"/>
      <c r="Q1463" s="8"/>
      <c r="R1463" s="8"/>
      <c r="S1463" s="8"/>
      <c r="T1463" s="16">
        <f t="shared" si="45"/>
        <v>2.7594930000000004</v>
      </c>
    </row>
    <row r="1464" spans="1:20" ht="15" hidden="1" outlineLevel="2">
      <c r="A1464" s="5" t="s">
        <v>159</v>
      </c>
      <c r="B1464" s="19" t="s">
        <v>266</v>
      </c>
      <c r="C1464" s="6">
        <v>102400</v>
      </c>
      <c r="D1464" s="5" t="s">
        <v>472</v>
      </c>
      <c r="E1464" s="5" t="s">
        <v>107</v>
      </c>
      <c r="F1464" s="7" t="s">
        <v>139</v>
      </c>
      <c r="G1464" s="8">
        <v>35.900549999999996</v>
      </c>
      <c r="H1464" s="9">
        <v>80</v>
      </c>
      <c r="I1464" s="8">
        <f>H1464*$H$3</f>
        <v>4.8</v>
      </c>
      <c r="J1464" s="8"/>
      <c r="K1464" s="15"/>
      <c r="L1464" s="5"/>
      <c r="M1464" s="8"/>
      <c r="N1464" s="5"/>
      <c r="O1464" s="8"/>
      <c r="P1464" s="9"/>
      <c r="Q1464" s="8"/>
      <c r="R1464" s="8"/>
      <c r="S1464" s="8"/>
      <c r="T1464" s="16">
        <f t="shared" si="45"/>
        <v>40.70054999999999</v>
      </c>
    </row>
    <row r="1465" spans="1:20" ht="15" hidden="1" outlineLevel="2">
      <c r="A1465" s="5" t="s">
        <v>159</v>
      </c>
      <c r="B1465" s="19" t="s">
        <v>266</v>
      </c>
      <c r="C1465" s="6">
        <v>102400</v>
      </c>
      <c r="D1465" s="5" t="s">
        <v>472</v>
      </c>
      <c r="E1465" s="5" t="s">
        <v>107</v>
      </c>
      <c r="F1465" s="5" t="s">
        <v>110</v>
      </c>
      <c r="G1465" s="52"/>
      <c r="H1465" s="53"/>
      <c r="I1465" s="52"/>
      <c r="J1465" s="52">
        <v>150</v>
      </c>
      <c r="K1465" s="15"/>
      <c r="L1465" s="5"/>
      <c r="M1465" s="52"/>
      <c r="N1465" s="5"/>
      <c r="O1465" s="52"/>
      <c r="P1465" s="53"/>
      <c r="Q1465" s="52"/>
      <c r="R1465" s="52"/>
      <c r="S1465" s="52"/>
      <c r="T1465" s="16">
        <f t="shared" si="45"/>
        <v>150</v>
      </c>
    </row>
    <row r="1466" spans="1:20" ht="15" hidden="1" outlineLevel="2">
      <c r="A1466" s="12" t="s">
        <v>159</v>
      </c>
      <c r="B1466" s="20" t="s">
        <v>266</v>
      </c>
      <c r="C1466" s="12">
        <v>102401</v>
      </c>
      <c r="D1466" s="12" t="s">
        <v>472</v>
      </c>
      <c r="E1466" s="12" t="s">
        <v>111</v>
      </c>
      <c r="F1466" s="12" t="s">
        <v>111</v>
      </c>
      <c r="G1466" s="54"/>
      <c r="H1466" s="55"/>
      <c r="I1466" s="54"/>
      <c r="J1466" s="54"/>
      <c r="K1466" s="14">
        <v>1</v>
      </c>
      <c r="L1466" s="13">
        <v>0.111</v>
      </c>
      <c r="M1466" s="54">
        <f>K1466*L1466*$M$2</f>
        <v>347.985</v>
      </c>
      <c r="N1466" s="56"/>
      <c r="O1466" s="54"/>
      <c r="P1466" s="55"/>
      <c r="Q1466" s="54"/>
      <c r="R1466" s="54"/>
      <c r="S1466" s="54"/>
      <c r="T1466" s="16">
        <f t="shared" si="45"/>
        <v>347.985</v>
      </c>
    </row>
    <row r="1467" spans="1:20" ht="15" hidden="1" outlineLevel="2">
      <c r="A1467" s="12" t="s">
        <v>159</v>
      </c>
      <c r="B1467" s="20" t="s">
        <v>266</v>
      </c>
      <c r="C1467" s="12">
        <v>102401</v>
      </c>
      <c r="D1467" s="12" t="s">
        <v>31</v>
      </c>
      <c r="E1467" s="12" t="s">
        <v>111</v>
      </c>
      <c r="F1467" s="12" t="s">
        <v>111</v>
      </c>
      <c r="G1467" s="54"/>
      <c r="H1467" s="55"/>
      <c r="I1467" s="54"/>
      <c r="J1467" s="54"/>
      <c r="K1467" s="14">
        <v>2</v>
      </c>
      <c r="L1467" s="13">
        <v>0.0179</v>
      </c>
      <c r="M1467" s="54">
        <f>K1467*L1467*$M$2</f>
        <v>112.23299999999999</v>
      </c>
      <c r="N1467" s="56"/>
      <c r="O1467" s="54"/>
      <c r="P1467" s="55"/>
      <c r="Q1467" s="54"/>
      <c r="R1467" s="54"/>
      <c r="S1467" s="54"/>
      <c r="T1467" s="16">
        <f t="shared" si="45"/>
        <v>112.23299999999999</v>
      </c>
    </row>
    <row r="1468" spans="1:20" ht="15" hidden="1" outlineLevel="2">
      <c r="A1468" s="12" t="s">
        <v>159</v>
      </c>
      <c r="B1468" s="19" t="s">
        <v>260</v>
      </c>
      <c r="C1468" s="12">
        <v>103000</v>
      </c>
      <c r="D1468" s="12" t="s">
        <v>27</v>
      </c>
      <c r="E1468" s="12" t="s">
        <v>111</v>
      </c>
      <c r="F1468" s="12" t="s">
        <v>111</v>
      </c>
      <c r="G1468" s="54"/>
      <c r="H1468" s="55"/>
      <c r="I1468" s="54"/>
      <c r="J1468" s="54"/>
      <c r="K1468" s="14">
        <v>2</v>
      </c>
      <c r="L1468" s="13">
        <v>0.0177</v>
      </c>
      <c r="M1468" s="54">
        <f>K1468*L1468*$M$2</f>
        <v>110.979</v>
      </c>
      <c r="N1468" s="56"/>
      <c r="O1468" s="54"/>
      <c r="P1468" s="55"/>
      <c r="Q1468" s="54"/>
      <c r="R1468" s="54"/>
      <c r="S1468" s="54"/>
      <c r="T1468" s="16">
        <f t="shared" si="45"/>
        <v>110.979</v>
      </c>
    </row>
    <row r="1469" spans="1:20" ht="15" hidden="1" outlineLevel="2">
      <c r="A1469" s="5" t="s">
        <v>159</v>
      </c>
      <c r="B1469" s="19" t="s">
        <v>260</v>
      </c>
      <c r="C1469" s="6">
        <v>103000</v>
      </c>
      <c r="D1469" s="5" t="s">
        <v>462</v>
      </c>
      <c r="E1469" s="5" t="s">
        <v>107</v>
      </c>
      <c r="F1469" s="7">
        <v>15</v>
      </c>
      <c r="G1469" s="8">
        <v>28.977610000000002</v>
      </c>
      <c r="H1469" s="9">
        <v>84</v>
      </c>
      <c r="I1469" s="8">
        <f>H1469*$H$1</f>
        <v>8.4</v>
      </c>
      <c r="J1469" s="8"/>
      <c r="K1469" s="15"/>
      <c r="L1469" s="5"/>
      <c r="M1469" s="8"/>
      <c r="N1469" s="5"/>
      <c r="O1469" s="8"/>
      <c r="P1469" s="9"/>
      <c r="Q1469" s="8"/>
      <c r="R1469" s="8"/>
      <c r="S1469" s="8"/>
      <c r="T1469" s="16">
        <f aca="true" t="shared" si="46" ref="T1469:T1500">G1469+I1469+J1469+M1469+O1469+Q1469+R1469+S1469</f>
        <v>37.377610000000004</v>
      </c>
    </row>
    <row r="1470" spans="1:20" ht="15" hidden="1" outlineLevel="2">
      <c r="A1470" s="5" t="s">
        <v>159</v>
      </c>
      <c r="B1470" s="19" t="s">
        <v>260</v>
      </c>
      <c r="C1470" s="6">
        <v>103000</v>
      </c>
      <c r="D1470" s="5" t="s">
        <v>462</v>
      </c>
      <c r="E1470" s="5" t="s">
        <v>107</v>
      </c>
      <c r="F1470" s="7" t="s">
        <v>137</v>
      </c>
      <c r="G1470" s="8">
        <v>5.172859</v>
      </c>
      <c r="H1470" s="9">
        <v>3</v>
      </c>
      <c r="I1470" s="8">
        <f>H1470*$H$3</f>
        <v>0.18</v>
      </c>
      <c r="J1470" s="8"/>
      <c r="K1470" s="15"/>
      <c r="L1470" s="5"/>
      <c r="M1470" s="8"/>
      <c r="N1470" s="5"/>
      <c r="O1470" s="8"/>
      <c r="P1470" s="9"/>
      <c r="Q1470" s="8"/>
      <c r="R1470" s="8"/>
      <c r="S1470" s="8"/>
      <c r="T1470" s="16">
        <f t="shared" si="46"/>
        <v>5.352859</v>
      </c>
    </row>
    <row r="1471" spans="1:20" ht="15" hidden="1" outlineLevel="2">
      <c r="A1471" s="5" t="s">
        <v>159</v>
      </c>
      <c r="B1471" s="19" t="s">
        <v>260</v>
      </c>
      <c r="C1471" s="6">
        <v>103000</v>
      </c>
      <c r="D1471" s="5" t="s">
        <v>462</v>
      </c>
      <c r="E1471" s="5" t="s">
        <v>107</v>
      </c>
      <c r="F1471" s="7" t="s">
        <v>138</v>
      </c>
      <c r="G1471" s="8">
        <v>19.285491</v>
      </c>
      <c r="H1471" s="9">
        <v>12</v>
      </c>
      <c r="I1471" s="8">
        <f>H1471*$H$3</f>
        <v>0.72</v>
      </c>
      <c r="J1471" s="8"/>
      <c r="K1471" s="15"/>
      <c r="L1471" s="5"/>
      <c r="M1471" s="8"/>
      <c r="N1471" s="5"/>
      <c r="O1471" s="8"/>
      <c r="P1471" s="9"/>
      <c r="Q1471" s="8"/>
      <c r="R1471" s="8"/>
      <c r="S1471" s="8"/>
      <c r="T1471" s="16">
        <f t="shared" si="46"/>
        <v>20.005491</v>
      </c>
    </row>
    <row r="1472" spans="1:20" ht="15" hidden="1" outlineLevel="2">
      <c r="A1472" s="5" t="s">
        <v>159</v>
      </c>
      <c r="B1472" s="19" t="s">
        <v>260</v>
      </c>
      <c r="C1472" s="6">
        <v>103000</v>
      </c>
      <c r="D1472" s="5" t="s">
        <v>462</v>
      </c>
      <c r="E1472" s="5" t="s">
        <v>107</v>
      </c>
      <c r="F1472" s="7" t="s">
        <v>139</v>
      </c>
      <c r="G1472" s="8">
        <v>1.8117749999999997</v>
      </c>
      <c r="H1472" s="9">
        <v>5</v>
      </c>
      <c r="I1472" s="8">
        <f>H1472*$H$3</f>
        <v>0.3</v>
      </c>
      <c r="J1472" s="8"/>
      <c r="K1472" s="15"/>
      <c r="L1472" s="5"/>
      <c r="M1472" s="8"/>
      <c r="N1472" s="5"/>
      <c r="O1472" s="8"/>
      <c r="P1472" s="9"/>
      <c r="Q1472" s="8"/>
      <c r="R1472" s="8"/>
      <c r="S1472" s="8"/>
      <c r="T1472" s="16">
        <f t="shared" si="46"/>
        <v>2.1117749999999997</v>
      </c>
    </row>
    <row r="1473" spans="1:20" ht="15" hidden="1" outlineLevel="2">
      <c r="A1473" s="5" t="s">
        <v>159</v>
      </c>
      <c r="B1473" s="19" t="s">
        <v>260</v>
      </c>
      <c r="C1473" s="6">
        <v>103000</v>
      </c>
      <c r="D1473" s="5" t="s">
        <v>462</v>
      </c>
      <c r="E1473" s="5" t="s">
        <v>107</v>
      </c>
      <c r="F1473" s="7" t="s">
        <v>116</v>
      </c>
      <c r="G1473" s="8">
        <v>0.913318</v>
      </c>
      <c r="H1473" s="9">
        <v>1</v>
      </c>
      <c r="I1473" s="8">
        <f>H1473*$H$2</f>
        <v>0.48</v>
      </c>
      <c r="J1473" s="8"/>
      <c r="K1473" s="15"/>
      <c r="L1473" s="5"/>
      <c r="M1473" s="8"/>
      <c r="N1473" s="5"/>
      <c r="O1473" s="8"/>
      <c r="P1473" s="9"/>
      <c r="Q1473" s="8"/>
      <c r="R1473" s="8"/>
      <c r="S1473" s="8"/>
      <c r="T1473" s="16">
        <f t="shared" si="46"/>
        <v>1.3933179999999998</v>
      </c>
    </row>
    <row r="1474" spans="1:20" ht="15" hidden="1" outlineLevel="2">
      <c r="A1474" s="5" t="s">
        <v>159</v>
      </c>
      <c r="B1474" s="19" t="s">
        <v>260</v>
      </c>
      <c r="C1474" s="6">
        <v>103000</v>
      </c>
      <c r="D1474" s="5" t="s">
        <v>462</v>
      </c>
      <c r="E1474" s="5" t="s">
        <v>107</v>
      </c>
      <c r="F1474" s="5" t="s">
        <v>110</v>
      </c>
      <c r="G1474" s="52"/>
      <c r="H1474" s="53"/>
      <c r="I1474" s="52"/>
      <c r="J1474" s="52">
        <v>150</v>
      </c>
      <c r="K1474" s="15"/>
      <c r="L1474" s="5"/>
      <c r="M1474" s="52"/>
      <c r="N1474" s="5"/>
      <c r="O1474" s="52"/>
      <c r="P1474" s="53"/>
      <c r="Q1474" s="52"/>
      <c r="R1474" s="52"/>
      <c r="S1474" s="52"/>
      <c r="T1474" s="16">
        <f t="shared" si="46"/>
        <v>150</v>
      </c>
    </row>
    <row r="1475" spans="1:20" ht="15" hidden="1" outlineLevel="2">
      <c r="A1475" s="12" t="s">
        <v>159</v>
      </c>
      <c r="B1475" s="19" t="s">
        <v>260</v>
      </c>
      <c r="C1475" s="12">
        <v>103000</v>
      </c>
      <c r="D1475" s="12" t="s">
        <v>462</v>
      </c>
      <c r="E1475" s="12" t="s">
        <v>111</v>
      </c>
      <c r="F1475" s="12" t="s">
        <v>111</v>
      </c>
      <c r="G1475" s="54"/>
      <c r="H1475" s="55"/>
      <c r="I1475" s="54"/>
      <c r="J1475" s="54"/>
      <c r="K1475" s="14">
        <v>1</v>
      </c>
      <c r="L1475" s="13">
        <v>0.111</v>
      </c>
      <c r="M1475" s="54">
        <f>K1475*L1475*$M$2</f>
        <v>347.985</v>
      </c>
      <c r="N1475" s="56"/>
      <c r="O1475" s="54"/>
      <c r="P1475" s="55"/>
      <c r="Q1475" s="54"/>
      <c r="R1475" s="54"/>
      <c r="S1475" s="54"/>
      <c r="T1475" s="16">
        <f t="shared" si="46"/>
        <v>347.985</v>
      </c>
    </row>
    <row r="1476" spans="1:20" ht="15" hidden="1" outlineLevel="2">
      <c r="A1476" s="5" t="s">
        <v>159</v>
      </c>
      <c r="B1476" s="19" t="s">
        <v>261</v>
      </c>
      <c r="C1476" s="6">
        <v>104000</v>
      </c>
      <c r="D1476" s="5" t="s">
        <v>463</v>
      </c>
      <c r="E1476" s="5" t="s">
        <v>107</v>
      </c>
      <c r="F1476" s="7">
        <v>15</v>
      </c>
      <c r="G1476" s="8">
        <v>31.767284000000004</v>
      </c>
      <c r="H1476" s="9">
        <v>92</v>
      </c>
      <c r="I1476" s="8">
        <f>H1476*$H$1</f>
        <v>9.200000000000001</v>
      </c>
      <c r="J1476" s="8"/>
      <c r="K1476" s="15"/>
      <c r="L1476" s="5"/>
      <c r="M1476" s="8"/>
      <c r="N1476" s="5"/>
      <c r="O1476" s="8"/>
      <c r="P1476" s="9"/>
      <c r="Q1476" s="8"/>
      <c r="R1476" s="8"/>
      <c r="S1476" s="8"/>
      <c r="T1476" s="16">
        <f t="shared" si="46"/>
        <v>40.96728400000001</v>
      </c>
    </row>
    <row r="1477" spans="1:20" ht="15" hidden="1" outlineLevel="2">
      <c r="A1477" s="5" t="s">
        <v>159</v>
      </c>
      <c r="B1477" s="19" t="s">
        <v>261</v>
      </c>
      <c r="C1477" s="6">
        <v>104000</v>
      </c>
      <c r="D1477" s="5" t="s">
        <v>463</v>
      </c>
      <c r="E1477" s="5" t="s">
        <v>107</v>
      </c>
      <c r="F1477" s="7" t="s">
        <v>137</v>
      </c>
      <c r="G1477" s="8">
        <v>1.4323255</v>
      </c>
      <c r="H1477" s="9">
        <v>1</v>
      </c>
      <c r="I1477" s="8">
        <f>H1477*$H$3</f>
        <v>0.06</v>
      </c>
      <c r="J1477" s="8"/>
      <c r="K1477" s="15"/>
      <c r="L1477" s="5"/>
      <c r="M1477" s="8"/>
      <c r="N1477" s="5"/>
      <c r="O1477" s="8"/>
      <c r="P1477" s="9"/>
      <c r="Q1477" s="8"/>
      <c r="R1477" s="8"/>
      <c r="S1477" s="8"/>
      <c r="T1477" s="16">
        <f t="shared" si="46"/>
        <v>1.4923255</v>
      </c>
    </row>
    <row r="1478" spans="1:20" ht="15" hidden="1" outlineLevel="2">
      <c r="A1478" s="5" t="s">
        <v>159</v>
      </c>
      <c r="B1478" s="19" t="s">
        <v>261</v>
      </c>
      <c r="C1478" s="6">
        <v>104000</v>
      </c>
      <c r="D1478" s="5" t="s">
        <v>463</v>
      </c>
      <c r="E1478" s="5" t="s">
        <v>107</v>
      </c>
      <c r="F1478" s="7" t="s">
        <v>138</v>
      </c>
      <c r="G1478" s="8">
        <v>28.882728</v>
      </c>
      <c r="H1478" s="9">
        <v>21</v>
      </c>
      <c r="I1478" s="8">
        <f>H1478*$H$3</f>
        <v>1.26</v>
      </c>
      <c r="J1478" s="8"/>
      <c r="K1478" s="15"/>
      <c r="L1478" s="5"/>
      <c r="M1478" s="8"/>
      <c r="N1478" s="5"/>
      <c r="O1478" s="8"/>
      <c r="P1478" s="9"/>
      <c r="Q1478" s="8"/>
      <c r="R1478" s="8"/>
      <c r="S1478" s="8"/>
      <c r="T1478" s="16">
        <f t="shared" si="46"/>
        <v>30.142728</v>
      </c>
    </row>
    <row r="1479" spans="1:20" ht="15" hidden="1" outlineLevel="2">
      <c r="A1479" s="5" t="s">
        <v>159</v>
      </c>
      <c r="B1479" s="19" t="s">
        <v>261</v>
      </c>
      <c r="C1479" s="6">
        <v>104000</v>
      </c>
      <c r="D1479" s="5" t="s">
        <v>463</v>
      </c>
      <c r="E1479" s="5" t="s">
        <v>107</v>
      </c>
      <c r="F1479" s="7" t="s">
        <v>139</v>
      </c>
      <c r="G1479" s="8">
        <v>1.8828249999999997</v>
      </c>
      <c r="H1479" s="9">
        <v>5</v>
      </c>
      <c r="I1479" s="8">
        <f>H1479*$H$3</f>
        <v>0.3</v>
      </c>
      <c r="J1479" s="8"/>
      <c r="K1479" s="15"/>
      <c r="L1479" s="5"/>
      <c r="M1479" s="8"/>
      <c r="N1479" s="5"/>
      <c r="O1479" s="8"/>
      <c r="P1479" s="9"/>
      <c r="Q1479" s="8"/>
      <c r="R1479" s="8"/>
      <c r="S1479" s="8"/>
      <c r="T1479" s="16">
        <f t="shared" si="46"/>
        <v>2.182825</v>
      </c>
    </row>
    <row r="1480" spans="1:20" ht="15" hidden="1" outlineLevel="2">
      <c r="A1480" s="5" t="s">
        <v>159</v>
      </c>
      <c r="B1480" s="19" t="s">
        <v>261</v>
      </c>
      <c r="C1480" s="6">
        <v>104000</v>
      </c>
      <c r="D1480" s="5" t="s">
        <v>463</v>
      </c>
      <c r="E1480" s="5" t="s">
        <v>107</v>
      </c>
      <c r="F1480" s="5" t="s">
        <v>110</v>
      </c>
      <c r="G1480" s="52"/>
      <c r="H1480" s="53"/>
      <c r="I1480" s="52"/>
      <c r="J1480" s="52">
        <v>165</v>
      </c>
      <c r="K1480" s="15"/>
      <c r="L1480" s="5"/>
      <c r="M1480" s="52"/>
      <c r="N1480" s="5"/>
      <c r="O1480" s="52"/>
      <c r="P1480" s="53"/>
      <c r="Q1480" s="52"/>
      <c r="R1480" s="52"/>
      <c r="S1480" s="52"/>
      <c r="T1480" s="16">
        <f t="shared" si="46"/>
        <v>165</v>
      </c>
    </row>
    <row r="1481" spans="1:20" ht="15" hidden="1" outlineLevel="2">
      <c r="A1481" s="12" t="s">
        <v>159</v>
      </c>
      <c r="B1481" s="19" t="s">
        <v>261</v>
      </c>
      <c r="C1481" s="12">
        <v>104000</v>
      </c>
      <c r="D1481" s="12" t="s">
        <v>463</v>
      </c>
      <c r="E1481" s="12" t="s">
        <v>111</v>
      </c>
      <c r="F1481" s="12" t="s">
        <v>111</v>
      </c>
      <c r="G1481" s="54"/>
      <c r="H1481" s="55"/>
      <c r="I1481" s="54"/>
      <c r="J1481" s="54"/>
      <c r="K1481" s="14">
        <v>1</v>
      </c>
      <c r="L1481" s="13">
        <v>0.111</v>
      </c>
      <c r="M1481" s="54">
        <f>K1481*L1481*$M$2</f>
        <v>347.985</v>
      </c>
      <c r="N1481" s="56"/>
      <c r="O1481" s="54"/>
      <c r="P1481" s="55"/>
      <c r="Q1481" s="54"/>
      <c r="R1481" s="54"/>
      <c r="S1481" s="54"/>
      <c r="T1481" s="16">
        <f t="shared" si="46"/>
        <v>347.985</v>
      </c>
    </row>
    <row r="1482" spans="1:20" ht="15" hidden="1" outlineLevel="2">
      <c r="A1482" s="5" t="s">
        <v>159</v>
      </c>
      <c r="B1482" s="19" t="s">
        <v>262</v>
      </c>
      <c r="C1482" s="6">
        <v>106000</v>
      </c>
      <c r="D1482" s="5" t="s">
        <v>464</v>
      </c>
      <c r="E1482" s="5" t="s">
        <v>107</v>
      </c>
      <c r="F1482" s="7">
        <v>15</v>
      </c>
      <c r="G1482" s="8">
        <v>0.34484900000000007</v>
      </c>
      <c r="H1482" s="11">
        <v>1</v>
      </c>
      <c r="I1482" s="10">
        <f>H1482*$H$1</f>
        <v>0.1</v>
      </c>
      <c r="J1482" s="8"/>
      <c r="K1482" s="15"/>
      <c r="L1482" s="5"/>
      <c r="M1482" s="10"/>
      <c r="N1482" s="5"/>
      <c r="O1482" s="10"/>
      <c r="P1482" s="11"/>
      <c r="Q1482" s="10"/>
      <c r="R1482" s="10"/>
      <c r="S1482" s="10"/>
      <c r="T1482" s="16">
        <f t="shared" si="46"/>
        <v>0.44484900000000005</v>
      </c>
    </row>
    <row r="1483" spans="1:20" ht="15" hidden="1" outlineLevel="2">
      <c r="A1483" s="5" t="s">
        <v>159</v>
      </c>
      <c r="B1483" s="19" t="s">
        <v>262</v>
      </c>
      <c r="C1483" s="6">
        <v>106000</v>
      </c>
      <c r="D1483" s="5" t="s">
        <v>464</v>
      </c>
      <c r="E1483" s="5" t="s">
        <v>107</v>
      </c>
      <c r="F1483" s="5" t="s">
        <v>110</v>
      </c>
      <c r="G1483" s="52"/>
      <c r="H1483" s="53"/>
      <c r="I1483" s="52"/>
      <c r="J1483" s="52">
        <v>15</v>
      </c>
      <c r="K1483" s="15"/>
      <c r="L1483" s="5"/>
      <c r="M1483" s="52"/>
      <c r="N1483" s="5"/>
      <c r="O1483" s="52"/>
      <c r="P1483" s="53"/>
      <c r="Q1483" s="52"/>
      <c r="R1483" s="52"/>
      <c r="S1483" s="52"/>
      <c r="T1483" s="16">
        <f t="shared" si="46"/>
        <v>15</v>
      </c>
    </row>
    <row r="1484" spans="1:20" ht="15" hidden="1" outlineLevel="2">
      <c r="A1484" s="12" t="s">
        <v>159</v>
      </c>
      <c r="B1484" s="20" t="s">
        <v>262</v>
      </c>
      <c r="C1484" s="12">
        <v>106000</v>
      </c>
      <c r="D1484" s="12" t="s">
        <v>464</v>
      </c>
      <c r="E1484" s="12" t="s">
        <v>111</v>
      </c>
      <c r="F1484" s="12" t="s">
        <v>111</v>
      </c>
      <c r="G1484" s="54"/>
      <c r="H1484" s="55"/>
      <c r="I1484" s="54"/>
      <c r="J1484" s="54"/>
      <c r="K1484" s="14">
        <v>2</v>
      </c>
      <c r="L1484" s="13">
        <v>0.05</v>
      </c>
      <c r="M1484" s="54">
        <f>K1484*L1484*$M$2</f>
        <v>313.5</v>
      </c>
      <c r="N1484" s="56"/>
      <c r="O1484" s="54"/>
      <c r="P1484" s="55"/>
      <c r="Q1484" s="54"/>
      <c r="R1484" s="54"/>
      <c r="S1484" s="54"/>
      <c r="T1484" s="16">
        <f t="shared" si="46"/>
        <v>313.5</v>
      </c>
    </row>
    <row r="1485" spans="1:20" ht="15" hidden="1" outlineLevel="2">
      <c r="A1485" s="5" t="s">
        <v>159</v>
      </c>
      <c r="B1485" s="19" t="s">
        <v>239</v>
      </c>
      <c r="C1485" s="6">
        <v>107001</v>
      </c>
      <c r="D1485" s="5" t="s">
        <v>399</v>
      </c>
      <c r="E1485" s="5" t="s">
        <v>107</v>
      </c>
      <c r="F1485" s="7">
        <v>15</v>
      </c>
      <c r="G1485" s="8">
        <v>222.520251</v>
      </c>
      <c r="H1485" s="9">
        <v>612</v>
      </c>
      <c r="I1485" s="8">
        <f>H1485*$H$1</f>
        <v>61.2</v>
      </c>
      <c r="J1485" s="8"/>
      <c r="K1485" s="15"/>
      <c r="L1485" s="5"/>
      <c r="M1485" s="8"/>
      <c r="N1485" s="5"/>
      <c r="O1485" s="8"/>
      <c r="P1485" s="9"/>
      <c r="Q1485" s="8"/>
      <c r="R1485" s="8"/>
      <c r="S1485" s="8"/>
      <c r="T1485" s="16">
        <f t="shared" si="46"/>
        <v>283.720251</v>
      </c>
    </row>
    <row r="1486" spans="1:20" ht="15" hidden="1" outlineLevel="2">
      <c r="A1486" s="5" t="s">
        <v>159</v>
      </c>
      <c r="B1486" s="19" t="s">
        <v>239</v>
      </c>
      <c r="C1486" s="6">
        <v>107001</v>
      </c>
      <c r="D1486" s="5" t="s">
        <v>399</v>
      </c>
      <c r="E1486" s="5" t="s">
        <v>107</v>
      </c>
      <c r="F1486" s="7" t="s">
        <v>137</v>
      </c>
      <c r="G1486" s="8">
        <v>305.14715850000005</v>
      </c>
      <c r="H1486" s="9">
        <v>57</v>
      </c>
      <c r="I1486" s="8">
        <f>H1486*$H$3</f>
        <v>3.42</v>
      </c>
      <c r="J1486" s="8"/>
      <c r="K1486" s="15"/>
      <c r="L1486" s="5"/>
      <c r="M1486" s="8"/>
      <c r="N1486" s="5"/>
      <c r="O1486" s="8"/>
      <c r="P1486" s="9"/>
      <c r="Q1486" s="8"/>
      <c r="R1486" s="8"/>
      <c r="S1486" s="8"/>
      <c r="T1486" s="16">
        <f t="shared" si="46"/>
        <v>308.56715850000006</v>
      </c>
    </row>
    <row r="1487" spans="1:20" ht="15" hidden="1" outlineLevel="2">
      <c r="A1487" s="5" t="s">
        <v>159</v>
      </c>
      <c r="B1487" s="19" t="s">
        <v>239</v>
      </c>
      <c r="C1487" s="6">
        <v>107001</v>
      </c>
      <c r="D1487" s="5" t="s">
        <v>399</v>
      </c>
      <c r="E1487" s="5" t="s">
        <v>107</v>
      </c>
      <c r="F1487" s="7" t="s">
        <v>138</v>
      </c>
      <c r="G1487" s="8">
        <v>627.825153</v>
      </c>
      <c r="H1487" s="9">
        <v>386</v>
      </c>
      <c r="I1487" s="8">
        <f>H1487*$H$3</f>
        <v>23.16</v>
      </c>
      <c r="J1487" s="8"/>
      <c r="K1487" s="15"/>
      <c r="L1487" s="5"/>
      <c r="M1487" s="8"/>
      <c r="N1487" s="5"/>
      <c r="O1487" s="8"/>
      <c r="P1487" s="9"/>
      <c r="Q1487" s="8"/>
      <c r="R1487" s="8"/>
      <c r="S1487" s="8"/>
      <c r="T1487" s="16">
        <f t="shared" si="46"/>
        <v>650.985153</v>
      </c>
    </row>
    <row r="1488" spans="1:20" ht="15" hidden="1" outlineLevel="2">
      <c r="A1488" s="5" t="s">
        <v>159</v>
      </c>
      <c r="B1488" s="19" t="s">
        <v>239</v>
      </c>
      <c r="C1488" s="6">
        <v>107001</v>
      </c>
      <c r="D1488" s="5" t="s">
        <v>399</v>
      </c>
      <c r="E1488" s="5" t="s">
        <v>107</v>
      </c>
      <c r="F1488" s="7" t="s">
        <v>139</v>
      </c>
      <c r="G1488" s="8">
        <v>249.45147499999996</v>
      </c>
      <c r="H1488" s="9">
        <v>199</v>
      </c>
      <c r="I1488" s="8">
        <f>H1488*$H$3</f>
        <v>11.94</v>
      </c>
      <c r="J1488" s="8"/>
      <c r="K1488" s="15"/>
      <c r="L1488" s="5"/>
      <c r="M1488" s="8"/>
      <c r="N1488" s="5"/>
      <c r="O1488" s="8"/>
      <c r="P1488" s="9"/>
      <c r="Q1488" s="8"/>
      <c r="R1488" s="8"/>
      <c r="S1488" s="8"/>
      <c r="T1488" s="16">
        <f t="shared" si="46"/>
        <v>261.39147499999996</v>
      </c>
    </row>
    <row r="1489" spans="1:20" ht="15" hidden="1" outlineLevel="2">
      <c r="A1489" s="5" t="s">
        <v>159</v>
      </c>
      <c r="B1489" s="19" t="s">
        <v>239</v>
      </c>
      <c r="C1489" s="6">
        <v>107001</v>
      </c>
      <c r="D1489" s="5" t="s">
        <v>399</v>
      </c>
      <c r="E1489" s="5" t="s">
        <v>107</v>
      </c>
      <c r="F1489" s="7" t="s">
        <v>116</v>
      </c>
      <c r="G1489" s="8">
        <v>1.826636</v>
      </c>
      <c r="H1489" s="9">
        <v>2</v>
      </c>
      <c r="I1489" s="8">
        <f>H1489*$H$2</f>
        <v>0.96</v>
      </c>
      <c r="J1489" s="8"/>
      <c r="K1489" s="15"/>
      <c r="L1489" s="5"/>
      <c r="M1489" s="8"/>
      <c r="N1489" s="5"/>
      <c r="O1489" s="8"/>
      <c r="P1489" s="9"/>
      <c r="Q1489" s="8"/>
      <c r="R1489" s="8"/>
      <c r="S1489" s="8"/>
      <c r="T1489" s="16">
        <f t="shared" si="46"/>
        <v>2.7866359999999997</v>
      </c>
    </row>
    <row r="1490" spans="1:20" ht="15" hidden="1" outlineLevel="2">
      <c r="A1490" s="5" t="s">
        <v>159</v>
      </c>
      <c r="B1490" s="19" t="s">
        <v>239</v>
      </c>
      <c r="C1490" s="6">
        <v>107001</v>
      </c>
      <c r="D1490" s="5" t="s">
        <v>399</v>
      </c>
      <c r="E1490" s="5" t="s">
        <v>107</v>
      </c>
      <c r="F1490" s="5" t="s">
        <v>110</v>
      </c>
      <c r="G1490" s="52"/>
      <c r="H1490" s="53"/>
      <c r="I1490" s="52"/>
      <c r="J1490" s="52">
        <v>180</v>
      </c>
      <c r="K1490" s="15"/>
      <c r="L1490" s="5"/>
      <c r="M1490" s="52"/>
      <c r="N1490" s="5"/>
      <c r="O1490" s="52"/>
      <c r="P1490" s="53"/>
      <c r="Q1490" s="52"/>
      <c r="R1490" s="52"/>
      <c r="S1490" s="52"/>
      <c r="T1490" s="16">
        <f t="shared" si="46"/>
        <v>180</v>
      </c>
    </row>
    <row r="1491" spans="1:20" ht="15" hidden="1" outlineLevel="2">
      <c r="A1491" s="5" t="s">
        <v>159</v>
      </c>
      <c r="B1491" s="19" t="s">
        <v>239</v>
      </c>
      <c r="C1491" s="6">
        <v>107001</v>
      </c>
      <c r="D1491" s="5" t="s">
        <v>399</v>
      </c>
      <c r="E1491" s="5" t="s">
        <v>36</v>
      </c>
      <c r="F1491" s="5" t="s">
        <v>36</v>
      </c>
      <c r="G1491" s="52"/>
      <c r="H1491" s="53"/>
      <c r="I1491" s="52"/>
      <c r="J1491" s="52"/>
      <c r="K1491" s="15"/>
      <c r="L1491" s="5"/>
      <c r="M1491" s="52"/>
      <c r="N1491" s="15">
        <f>O1491/$O$2</f>
        <v>4</v>
      </c>
      <c r="O1491" s="52">
        <v>288</v>
      </c>
      <c r="P1491" s="53"/>
      <c r="Q1491" s="52"/>
      <c r="R1491" s="52"/>
      <c r="S1491" s="52"/>
      <c r="T1491" s="16">
        <f t="shared" si="46"/>
        <v>288</v>
      </c>
    </row>
    <row r="1492" spans="1:20" ht="15" hidden="1" outlineLevel="2">
      <c r="A1492" s="5" t="s">
        <v>159</v>
      </c>
      <c r="B1492" s="19" t="s">
        <v>239</v>
      </c>
      <c r="C1492" s="6">
        <v>107001</v>
      </c>
      <c r="D1492" s="5" t="s">
        <v>399</v>
      </c>
      <c r="E1492" s="5" t="s">
        <v>107</v>
      </c>
      <c r="F1492" s="7" t="s">
        <v>154</v>
      </c>
      <c r="G1492" s="8">
        <v>0.30800000000000005</v>
      </c>
      <c r="H1492" s="9">
        <v>1</v>
      </c>
      <c r="I1492" s="8">
        <f>H1492*$H$3</f>
        <v>0.06</v>
      </c>
      <c r="J1492" s="8"/>
      <c r="K1492" s="15"/>
      <c r="L1492" s="5"/>
      <c r="M1492" s="8"/>
      <c r="N1492" s="5"/>
      <c r="O1492" s="8"/>
      <c r="P1492" s="9"/>
      <c r="Q1492" s="8"/>
      <c r="R1492" s="8"/>
      <c r="S1492" s="8"/>
      <c r="T1492" s="16">
        <f t="shared" si="46"/>
        <v>0.36800000000000005</v>
      </c>
    </row>
    <row r="1493" spans="1:20" ht="15" hidden="1" outlineLevel="2">
      <c r="A1493" s="12" t="s">
        <v>159</v>
      </c>
      <c r="B1493" s="20" t="s">
        <v>239</v>
      </c>
      <c r="C1493" s="12">
        <v>107001</v>
      </c>
      <c r="D1493" s="12" t="s">
        <v>399</v>
      </c>
      <c r="E1493" s="12" t="s">
        <v>111</v>
      </c>
      <c r="F1493" s="12" t="s">
        <v>111</v>
      </c>
      <c r="G1493" s="54"/>
      <c r="H1493" s="55"/>
      <c r="I1493" s="54"/>
      <c r="J1493" s="54"/>
      <c r="K1493" s="14">
        <v>1</v>
      </c>
      <c r="L1493" s="13">
        <v>1</v>
      </c>
      <c r="M1493" s="54">
        <f>K1493*L1493*$M$2</f>
        <v>3135</v>
      </c>
      <c r="N1493" s="56"/>
      <c r="O1493" s="54"/>
      <c r="P1493" s="55"/>
      <c r="Q1493" s="54"/>
      <c r="R1493" s="54"/>
      <c r="S1493" s="54"/>
      <c r="T1493" s="16">
        <f t="shared" si="46"/>
        <v>3135</v>
      </c>
    </row>
    <row r="1494" spans="1:20" ht="15" hidden="1" outlineLevel="2">
      <c r="A1494" s="5" t="s">
        <v>159</v>
      </c>
      <c r="B1494" s="19" t="s">
        <v>239</v>
      </c>
      <c r="C1494" s="6">
        <v>107001</v>
      </c>
      <c r="D1494" s="5" t="s">
        <v>399</v>
      </c>
      <c r="E1494" s="5" t="s">
        <v>133</v>
      </c>
      <c r="F1494" s="5" t="s">
        <v>133</v>
      </c>
      <c r="G1494" s="52"/>
      <c r="H1494" s="53"/>
      <c r="I1494" s="52"/>
      <c r="J1494" s="52"/>
      <c r="K1494" s="15"/>
      <c r="L1494" s="5"/>
      <c r="M1494" s="52"/>
      <c r="N1494" s="5"/>
      <c r="O1494" s="52"/>
      <c r="P1494" s="53"/>
      <c r="Q1494" s="52"/>
      <c r="R1494" s="52"/>
      <c r="S1494" s="52">
        <v>64.87</v>
      </c>
      <c r="T1494" s="16">
        <f t="shared" si="46"/>
        <v>64.87</v>
      </c>
    </row>
    <row r="1495" spans="1:20" ht="15" hidden="1" outlineLevel="2">
      <c r="A1495" s="12" t="s">
        <v>159</v>
      </c>
      <c r="B1495" s="19" t="s">
        <v>239</v>
      </c>
      <c r="C1495" s="12">
        <v>107001</v>
      </c>
      <c r="D1495" s="12" t="s">
        <v>18</v>
      </c>
      <c r="E1495" s="12" t="s">
        <v>111</v>
      </c>
      <c r="F1495" s="12" t="s">
        <v>111</v>
      </c>
      <c r="G1495" s="54"/>
      <c r="H1495" s="55"/>
      <c r="I1495" s="54"/>
      <c r="J1495" s="54"/>
      <c r="K1495" s="14">
        <v>2</v>
      </c>
      <c r="L1495" s="13">
        <v>0.1429</v>
      </c>
      <c r="M1495" s="54">
        <f>K1495*L1495*$M$2</f>
        <v>895.983</v>
      </c>
      <c r="N1495" s="56"/>
      <c r="O1495" s="54"/>
      <c r="P1495" s="55"/>
      <c r="Q1495" s="54"/>
      <c r="R1495" s="54"/>
      <c r="S1495" s="54"/>
      <c r="T1495" s="16">
        <f t="shared" si="46"/>
        <v>895.983</v>
      </c>
    </row>
    <row r="1496" spans="1:20" ht="15" hidden="1" outlineLevel="2">
      <c r="A1496" s="5" t="s">
        <v>159</v>
      </c>
      <c r="B1496" s="19" t="s">
        <v>267</v>
      </c>
      <c r="C1496" s="6">
        <v>108925</v>
      </c>
      <c r="D1496" s="5" t="s">
        <v>474</v>
      </c>
      <c r="E1496" s="5" t="s">
        <v>107</v>
      </c>
      <c r="F1496" s="7" t="s">
        <v>139</v>
      </c>
      <c r="G1496" s="8">
        <v>0.61915</v>
      </c>
      <c r="H1496" s="9">
        <v>1</v>
      </c>
      <c r="I1496" s="8">
        <f>H1496*$H$3</f>
        <v>0.06</v>
      </c>
      <c r="J1496" s="8"/>
      <c r="K1496" s="15"/>
      <c r="L1496" s="5"/>
      <c r="M1496" s="8"/>
      <c r="N1496" s="5"/>
      <c r="O1496" s="8"/>
      <c r="P1496" s="9"/>
      <c r="Q1496" s="8"/>
      <c r="R1496" s="8"/>
      <c r="S1496" s="8"/>
      <c r="T1496" s="16">
        <f t="shared" si="46"/>
        <v>0.6791499999999999</v>
      </c>
    </row>
    <row r="1497" spans="1:20" ht="15" hidden="1" outlineLevel="2">
      <c r="A1497" s="5" t="s">
        <v>159</v>
      </c>
      <c r="B1497" s="19" t="s">
        <v>267</v>
      </c>
      <c r="C1497" s="6">
        <v>108925</v>
      </c>
      <c r="D1497" s="5" t="s">
        <v>474</v>
      </c>
      <c r="E1497" s="5" t="s">
        <v>107</v>
      </c>
      <c r="F1497" s="5" t="s">
        <v>110</v>
      </c>
      <c r="G1497" s="52"/>
      <c r="H1497" s="53"/>
      <c r="I1497" s="52"/>
      <c r="J1497" s="52">
        <v>15</v>
      </c>
      <c r="K1497" s="15"/>
      <c r="L1497" s="5"/>
      <c r="M1497" s="52"/>
      <c r="N1497" s="5"/>
      <c r="O1497" s="52"/>
      <c r="P1497" s="53"/>
      <c r="Q1497" s="52"/>
      <c r="R1497" s="52"/>
      <c r="S1497" s="52"/>
      <c r="T1497" s="16">
        <f t="shared" si="46"/>
        <v>15</v>
      </c>
    </row>
    <row r="1498" spans="1:20" ht="15" hidden="1" outlineLevel="2">
      <c r="A1498" s="12" t="s">
        <v>159</v>
      </c>
      <c r="B1498" s="20" t="s">
        <v>267</v>
      </c>
      <c r="C1498" s="12">
        <v>108925</v>
      </c>
      <c r="D1498" s="12" t="s">
        <v>474</v>
      </c>
      <c r="E1498" s="12" t="s">
        <v>111</v>
      </c>
      <c r="F1498" s="12" t="s">
        <v>111</v>
      </c>
      <c r="G1498" s="54"/>
      <c r="H1498" s="55"/>
      <c r="I1498" s="54"/>
      <c r="J1498" s="54"/>
      <c r="K1498" s="14">
        <v>2</v>
      </c>
      <c r="L1498" s="13">
        <v>0.0177</v>
      </c>
      <c r="M1498" s="54">
        <f>K1498*L1498*$M$2</f>
        <v>110.979</v>
      </c>
      <c r="N1498" s="56"/>
      <c r="O1498" s="54"/>
      <c r="P1498" s="55"/>
      <c r="Q1498" s="54"/>
      <c r="R1498" s="54"/>
      <c r="S1498" s="54"/>
      <c r="T1498" s="16">
        <f t="shared" si="46"/>
        <v>110.979</v>
      </c>
    </row>
    <row r="1499" spans="1:20" ht="15" hidden="1" outlineLevel="2">
      <c r="A1499" s="12" t="s">
        <v>159</v>
      </c>
      <c r="B1499" s="20" t="s">
        <v>267</v>
      </c>
      <c r="C1499" s="12">
        <v>108925</v>
      </c>
      <c r="D1499" s="12" t="s">
        <v>33</v>
      </c>
      <c r="E1499" s="12" t="s">
        <v>111</v>
      </c>
      <c r="F1499" s="12" t="s">
        <v>111</v>
      </c>
      <c r="G1499" s="54"/>
      <c r="H1499" s="55"/>
      <c r="I1499" s="54"/>
      <c r="J1499" s="54"/>
      <c r="K1499" s="14">
        <v>1</v>
      </c>
      <c r="L1499" s="13">
        <v>0.111</v>
      </c>
      <c r="M1499" s="54">
        <f>K1499*L1499*$M$2</f>
        <v>347.985</v>
      </c>
      <c r="N1499" s="56"/>
      <c r="O1499" s="54"/>
      <c r="P1499" s="55"/>
      <c r="Q1499" s="54"/>
      <c r="R1499" s="54"/>
      <c r="S1499" s="54"/>
      <c r="T1499" s="16">
        <f t="shared" si="46"/>
        <v>347.985</v>
      </c>
    </row>
    <row r="1500" spans="1:20" ht="15" hidden="1" outlineLevel="2">
      <c r="A1500" s="5" t="s">
        <v>159</v>
      </c>
      <c r="B1500" s="19" t="s">
        <v>209</v>
      </c>
      <c r="C1500" s="6">
        <v>109001</v>
      </c>
      <c r="D1500" s="5" t="s">
        <v>467</v>
      </c>
      <c r="E1500" s="5" t="s">
        <v>107</v>
      </c>
      <c r="F1500" s="7">
        <v>15</v>
      </c>
      <c r="G1500" s="8">
        <v>17.587299</v>
      </c>
      <c r="H1500" s="9">
        <v>51</v>
      </c>
      <c r="I1500" s="8">
        <f>H1500*$H$1</f>
        <v>5.1000000000000005</v>
      </c>
      <c r="J1500" s="8"/>
      <c r="K1500" s="15"/>
      <c r="L1500" s="5"/>
      <c r="M1500" s="8"/>
      <c r="N1500" s="5"/>
      <c r="O1500" s="8"/>
      <c r="P1500" s="9"/>
      <c r="Q1500" s="8"/>
      <c r="R1500" s="8"/>
      <c r="S1500" s="8"/>
      <c r="T1500" s="16">
        <f t="shared" si="46"/>
        <v>22.687299000000003</v>
      </c>
    </row>
    <row r="1501" spans="1:20" ht="15" hidden="1" outlineLevel="2">
      <c r="A1501" s="5" t="s">
        <v>159</v>
      </c>
      <c r="B1501" s="19" t="s">
        <v>209</v>
      </c>
      <c r="C1501" s="6">
        <v>109001</v>
      </c>
      <c r="D1501" s="5" t="s">
        <v>467</v>
      </c>
      <c r="E1501" s="5" t="s">
        <v>107</v>
      </c>
      <c r="F1501" s="7" t="s">
        <v>137</v>
      </c>
      <c r="G1501" s="8">
        <v>6.223918</v>
      </c>
      <c r="H1501" s="9">
        <v>3</v>
      </c>
      <c r="I1501" s="8">
        <f>H1501*$H$3</f>
        <v>0.18</v>
      </c>
      <c r="J1501" s="8"/>
      <c r="K1501" s="15"/>
      <c r="L1501" s="5"/>
      <c r="M1501" s="8"/>
      <c r="N1501" s="5"/>
      <c r="O1501" s="8"/>
      <c r="P1501" s="9"/>
      <c r="Q1501" s="8"/>
      <c r="R1501" s="8"/>
      <c r="S1501" s="8"/>
      <c r="T1501" s="16">
        <f aca="true" t="shared" si="47" ref="T1501:T1532">G1501+I1501+J1501+M1501+O1501+Q1501+R1501+S1501</f>
        <v>6.403918</v>
      </c>
    </row>
    <row r="1502" spans="1:20" ht="15" hidden="1" outlineLevel="2">
      <c r="A1502" s="5" t="s">
        <v>159</v>
      </c>
      <c r="B1502" s="19" t="s">
        <v>209</v>
      </c>
      <c r="C1502" s="6">
        <v>109001</v>
      </c>
      <c r="D1502" s="5" t="s">
        <v>467</v>
      </c>
      <c r="E1502" s="5" t="s">
        <v>107</v>
      </c>
      <c r="F1502" s="7" t="s">
        <v>138</v>
      </c>
      <c r="G1502" s="8">
        <v>1.233786</v>
      </c>
      <c r="H1502" s="9">
        <v>1</v>
      </c>
      <c r="I1502" s="8">
        <f>H1502*$H$3</f>
        <v>0.06</v>
      </c>
      <c r="J1502" s="8"/>
      <c r="K1502" s="15"/>
      <c r="L1502" s="5"/>
      <c r="M1502" s="8"/>
      <c r="N1502" s="5"/>
      <c r="O1502" s="8"/>
      <c r="P1502" s="9"/>
      <c r="Q1502" s="8"/>
      <c r="R1502" s="8"/>
      <c r="S1502" s="8"/>
      <c r="T1502" s="16">
        <f t="shared" si="47"/>
        <v>1.293786</v>
      </c>
    </row>
    <row r="1503" spans="1:20" ht="15" hidden="1" outlineLevel="2">
      <c r="A1503" s="5" t="s">
        <v>159</v>
      </c>
      <c r="B1503" s="19" t="s">
        <v>209</v>
      </c>
      <c r="C1503" s="6">
        <v>109001</v>
      </c>
      <c r="D1503" s="5" t="s">
        <v>467</v>
      </c>
      <c r="E1503" s="5" t="s">
        <v>107</v>
      </c>
      <c r="F1503" s="7" t="s">
        <v>139</v>
      </c>
      <c r="G1503" s="8">
        <v>3.29875</v>
      </c>
      <c r="H1503" s="9">
        <v>7</v>
      </c>
      <c r="I1503" s="8">
        <f>H1503*$H$3</f>
        <v>0.42</v>
      </c>
      <c r="J1503" s="8"/>
      <c r="K1503" s="15"/>
      <c r="L1503" s="5"/>
      <c r="M1503" s="8"/>
      <c r="N1503" s="5"/>
      <c r="O1503" s="8"/>
      <c r="P1503" s="9"/>
      <c r="Q1503" s="8"/>
      <c r="R1503" s="8"/>
      <c r="S1503" s="8"/>
      <c r="T1503" s="16">
        <f t="shared" si="47"/>
        <v>3.71875</v>
      </c>
    </row>
    <row r="1504" spans="1:20" ht="15" hidden="1" outlineLevel="2">
      <c r="A1504" s="5" t="s">
        <v>159</v>
      </c>
      <c r="B1504" s="19" t="s">
        <v>209</v>
      </c>
      <c r="C1504" s="6">
        <v>109001</v>
      </c>
      <c r="D1504" s="5" t="s">
        <v>467</v>
      </c>
      <c r="E1504" s="5" t="s">
        <v>107</v>
      </c>
      <c r="F1504" s="7" t="s">
        <v>116</v>
      </c>
      <c r="G1504" s="8">
        <v>2.00109</v>
      </c>
      <c r="H1504" s="9">
        <v>2</v>
      </c>
      <c r="I1504" s="8">
        <f>H1504*$H$2</f>
        <v>0.96</v>
      </c>
      <c r="J1504" s="8"/>
      <c r="K1504" s="15"/>
      <c r="L1504" s="5"/>
      <c r="M1504" s="8"/>
      <c r="N1504" s="5"/>
      <c r="O1504" s="8"/>
      <c r="P1504" s="9"/>
      <c r="Q1504" s="8"/>
      <c r="R1504" s="8"/>
      <c r="S1504" s="8"/>
      <c r="T1504" s="16">
        <f t="shared" si="47"/>
        <v>2.96109</v>
      </c>
    </row>
    <row r="1505" spans="1:20" ht="15" hidden="1" outlineLevel="2">
      <c r="A1505" s="5" t="s">
        <v>159</v>
      </c>
      <c r="B1505" s="19" t="s">
        <v>209</v>
      </c>
      <c r="C1505" s="6">
        <v>109001</v>
      </c>
      <c r="D1505" s="5" t="s">
        <v>467</v>
      </c>
      <c r="E1505" s="5" t="s">
        <v>107</v>
      </c>
      <c r="F1505" s="5" t="s">
        <v>110</v>
      </c>
      <c r="G1505" s="52"/>
      <c r="H1505" s="53"/>
      <c r="I1505" s="52"/>
      <c r="J1505" s="52">
        <v>135</v>
      </c>
      <c r="K1505" s="15"/>
      <c r="L1505" s="5"/>
      <c r="M1505" s="52"/>
      <c r="N1505" s="5"/>
      <c r="O1505" s="52"/>
      <c r="P1505" s="53"/>
      <c r="Q1505" s="52"/>
      <c r="R1505" s="52"/>
      <c r="S1505" s="52"/>
      <c r="T1505" s="16">
        <f t="shared" si="47"/>
        <v>135</v>
      </c>
    </row>
    <row r="1506" spans="1:20" ht="15" hidden="1" outlineLevel="2">
      <c r="A1506" s="12" t="s">
        <v>159</v>
      </c>
      <c r="B1506" s="20" t="s">
        <v>209</v>
      </c>
      <c r="C1506" s="12">
        <v>109001</v>
      </c>
      <c r="D1506" s="12" t="s">
        <v>467</v>
      </c>
      <c r="E1506" s="12" t="s">
        <v>111</v>
      </c>
      <c r="F1506" s="12" t="s">
        <v>111</v>
      </c>
      <c r="G1506" s="54"/>
      <c r="H1506" s="55"/>
      <c r="I1506" s="54"/>
      <c r="J1506" s="54"/>
      <c r="K1506" s="14">
        <v>1</v>
      </c>
      <c r="L1506" s="13">
        <v>0.111</v>
      </c>
      <c r="M1506" s="54">
        <f>K1506*L1506*$M$2</f>
        <v>347.985</v>
      </c>
      <c r="N1506" s="56"/>
      <c r="O1506" s="54"/>
      <c r="P1506" s="55"/>
      <c r="Q1506" s="54"/>
      <c r="R1506" s="54"/>
      <c r="S1506" s="54"/>
      <c r="T1506" s="16">
        <f t="shared" si="47"/>
        <v>347.985</v>
      </c>
    </row>
    <row r="1507" spans="1:20" ht="15" hidden="1" outlineLevel="2">
      <c r="A1507" s="12" t="s">
        <v>159</v>
      </c>
      <c r="B1507" s="19" t="s">
        <v>239</v>
      </c>
      <c r="C1507" s="12">
        <v>109001</v>
      </c>
      <c r="D1507" s="12" t="s">
        <v>28</v>
      </c>
      <c r="E1507" s="12" t="s">
        <v>111</v>
      </c>
      <c r="F1507" s="12" t="s">
        <v>111</v>
      </c>
      <c r="G1507" s="54"/>
      <c r="H1507" s="55"/>
      <c r="I1507" s="54"/>
      <c r="J1507" s="54"/>
      <c r="K1507" s="14">
        <v>2</v>
      </c>
      <c r="L1507" s="13">
        <v>0.0179</v>
      </c>
      <c r="M1507" s="54">
        <f>K1507*L1507*$M$2</f>
        <v>112.23299999999999</v>
      </c>
      <c r="N1507" s="56"/>
      <c r="O1507" s="54"/>
      <c r="P1507" s="55"/>
      <c r="Q1507" s="54"/>
      <c r="R1507" s="54"/>
      <c r="S1507" s="54"/>
      <c r="T1507" s="16">
        <f t="shared" si="47"/>
        <v>112.23299999999999</v>
      </c>
    </row>
    <row r="1508" spans="1:20" ht="15" hidden="1" outlineLevel="2">
      <c r="A1508" s="5" t="s">
        <v>159</v>
      </c>
      <c r="B1508" s="19" t="s">
        <v>249</v>
      </c>
      <c r="C1508" s="6">
        <v>703001</v>
      </c>
      <c r="D1508" s="5" t="s">
        <v>420</v>
      </c>
      <c r="E1508" s="5" t="s">
        <v>107</v>
      </c>
      <c r="F1508" s="7">
        <v>15</v>
      </c>
      <c r="G1508" s="8">
        <v>13.886606000000002</v>
      </c>
      <c r="H1508" s="9">
        <v>40</v>
      </c>
      <c r="I1508" s="8">
        <f>H1508*$H$1</f>
        <v>4</v>
      </c>
      <c r="J1508" s="8"/>
      <c r="K1508" s="15"/>
      <c r="L1508" s="5"/>
      <c r="M1508" s="8"/>
      <c r="N1508" s="5"/>
      <c r="O1508" s="8"/>
      <c r="P1508" s="9"/>
      <c r="Q1508" s="8"/>
      <c r="R1508" s="8"/>
      <c r="S1508" s="8"/>
      <c r="T1508" s="16">
        <f t="shared" si="47"/>
        <v>17.886606</v>
      </c>
    </row>
    <row r="1509" spans="1:20" ht="15" hidden="1" outlineLevel="2">
      <c r="A1509" s="5" t="s">
        <v>159</v>
      </c>
      <c r="B1509" s="19" t="s">
        <v>249</v>
      </c>
      <c r="C1509" s="6">
        <v>703001</v>
      </c>
      <c r="D1509" s="5" t="s">
        <v>420</v>
      </c>
      <c r="E1509" s="5" t="s">
        <v>107</v>
      </c>
      <c r="F1509" s="7" t="s">
        <v>137</v>
      </c>
      <c r="G1509" s="8">
        <v>53.2639605</v>
      </c>
      <c r="H1509" s="9">
        <v>11</v>
      </c>
      <c r="I1509" s="8">
        <f>H1509*$H$3</f>
        <v>0.6599999999999999</v>
      </c>
      <c r="J1509" s="8"/>
      <c r="K1509" s="15"/>
      <c r="L1509" s="5"/>
      <c r="M1509" s="8"/>
      <c r="N1509" s="5"/>
      <c r="O1509" s="8"/>
      <c r="P1509" s="9"/>
      <c r="Q1509" s="8"/>
      <c r="R1509" s="8"/>
      <c r="S1509" s="8"/>
      <c r="T1509" s="16">
        <f t="shared" si="47"/>
        <v>53.9239605</v>
      </c>
    </row>
    <row r="1510" spans="1:20" ht="15" hidden="1" outlineLevel="2">
      <c r="A1510" s="5" t="s">
        <v>159</v>
      </c>
      <c r="B1510" s="19" t="s">
        <v>249</v>
      </c>
      <c r="C1510" s="6">
        <v>703001</v>
      </c>
      <c r="D1510" s="5" t="s">
        <v>420</v>
      </c>
      <c r="E1510" s="5" t="s">
        <v>107</v>
      </c>
      <c r="F1510" s="7" t="s">
        <v>138</v>
      </c>
      <c r="G1510" s="8">
        <v>26.182557000000003</v>
      </c>
      <c r="H1510" s="9">
        <v>18</v>
      </c>
      <c r="I1510" s="8">
        <f>H1510*$H$3</f>
        <v>1.08</v>
      </c>
      <c r="J1510" s="8"/>
      <c r="K1510" s="15"/>
      <c r="L1510" s="5"/>
      <c r="M1510" s="8"/>
      <c r="N1510" s="5"/>
      <c r="O1510" s="8"/>
      <c r="P1510" s="9"/>
      <c r="Q1510" s="8"/>
      <c r="R1510" s="8"/>
      <c r="S1510" s="8"/>
      <c r="T1510" s="16">
        <f t="shared" si="47"/>
        <v>27.262557</v>
      </c>
    </row>
    <row r="1511" spans="1:20" ht="15" hidden="1" outlineLevel="2">
      <c r="A1511" s="5" t="s">
        <v>159</v>
      </c>
      <c r="B1511" s="19" t="s">
        <v>249</v>
      </c>
      <c r="C1511" s="6">
        <v>703001</v>
      </c>
      <c r="D1511" s="5" t="s">
        <v>420</v>
      </c>
      <c r="E1511" s="5" t="s">
        <v>107</v>
      </c>
      <c r="F1511" s="7" t="s">
        <v>139</v>
      </c>
      <c r="G1511" s="8">
        <v>1.26875</v>
      </c>
      <c r="H1511" s="9">
        <v>2</v>
      </c>
      <c r="I1511" s="8">
        <f>H1511*$H$3</f>
        <v>0.12</v>
      </c>
      <c r="J1511" s="8"/>
      <c r="K1511" s="15"/>
      <c r="L1511" s="5"/>
      <c r="M1511" s="8"/>
      <c r="N1511" s="5"/>
      <c r="O1511" s="8"/>
      <c r="P1511" s="9"/>
      <c r="Q1511" s="8"/>
      <c r="R1511" s="8"/>
      <c r="S1511" s="8"/>
      <c r="T1511" s="16">
        <f t="shared" si="47"/>
        <v>1.38875</v>
      </c>
    </row>
    <row r="1512" spans="1:20" ht="15" hidden="1" outlineLevel="2">
      <c r="A1512" s="5" t="s">
        <v>159</v>
      </c>
      <c r="B1512" s="19" t="s">
        <v>249</v>
      </c>
      <c r="C1512" s="6">
        <v>703001</v>
      </c>
      <c r="D1512" s="5" t="s">
        <v>420</v>
      </c>
      <c r="E1512" s="5" t="s">
        <v>107</v>
      </c>
      <c r="F1512" s="7" t="s">
        <v>116</v>
      </c>
      <c r="G1512" s="8">
        <v>0.3827726</v>
      </c>
      <c r="H1512" s="9">
        <v>1</v>
      </c>
      <c r="I1512" s="8">
        <f>H1512*$H$2</f>
        <v>0.48</v>
      </c>
      <c r="J1512" s="8"/>
      <c r="K1512" s="15"/>
      <c r="L1512" s="5"/>
      <c r="M1512" s="8"/>
      <c r="N1512" s="5"/>
      <c r="O1512" s="8"/>
      <c r="P1512" s="9"/>
      <c r="Q1512" s="8"/>
      <c r="R1512" s="8"/>
      <c r="S1512" s="8"/>
      <c r="T1512" s="16">
        <f t="shared" si="47"/>
        <v>0.8627726</v>
      </c>
    </row>
    <row r="1513" spans="1:20" ht="15" hidden="1" outlineLevel="2">
      <c r="A1513" s="5" t="s">
        <v>159</v>
      </c>
      <c r="B1513" s="19" t="s">
        <v>249</v>
      </c>
      <c r="C1513" s="6">
        <v>703001</v>
      </c>
      <c r="D1513" s="5" t="s">
        <v>420</v>
      </c>
      <c r="E1513" s="5" t="s">
        <v>107</v>
      </c>
      <c r="F1513" s="5" t="s">
        <v>110</v>
      </c>
      <c r="G1513" s="52"/>
      <c r="H1513" s="53"/>
      <c r="I1513" s="52"/>
      <c r="J1513" s="52">
        <v>165</v>
      </c>
      <c r="K1513" s="15"/>
      <c r="L1513" s="5"/>
      <c r="M1513" s="52"/>
      <c r="N1513" s="5"/>
      <c r="O1513" s="52"/>
      <c r="P1513" s="53"/>
      <c r="Q1513" s="52"/>
      <c r="R1513" s="52"/>
      <c r="S1513" s="52"/>
      <c r="T1513" s="16">
        <f t="shared" si="47"/>
        <v>165</v>
      </c>
    </row>
    <row r="1514" spans="1:20" ht="15" hidden="1" outlineLevel="2">
      <c r="A1514" s="5" t="s">
        <v>159</v>
      </c>
      <c r="B1514" s="19" t="s">
        <v>249</v>
      </c>
      <c r="C1514" s="6">
        <v>703001</v>
      </c>
      <c r="D1514" s="5" t="s">
        <v>420</v>
      </c>
      <c r="E1514" s="5" t="s">
        <v>36</v>
      </c>
      <c r="F1514" s="5" t="s">
        <v>36</v>
      </c>
      <c r="G1514" s="52"/>
      <c r="H1514" s="53"/>
      <c r="I1514" s="52"/>
      <c r="J1514" s="52"/>
      <c r="K1514" s="15"/>
      <c r="L1514" s="5"/>
      <c r="M1514" s="52"/>
      <c r="N1514" s="15">
        <f>O1514/$O$2</f>
        <v>1</v>
      </c>
      <c r="O1514" s="52">
        <v>72</v>
      </c>
      <c r="P1514" s="53"/>
      <c r="Q1514" s="52"/>
      <c r="R1514" s="52"/>
      <c r="S1514" s="52"/>
      <c r="T1514" s="16">
        <f t="shared" si="47"/>
        <v>72</v>
      </c>
    </row>
    <row r="1515" spans="1:20" ht="15" hidden="1" outlineLevel="2">
      <c r="A1515" s="5" t="s">
        <v>159</v>
      </c>
      <c r="B1515" s="19" t="s">
        <v>209</v>
      </c>
      <c r="C1515" s="6">
        <v>707000</v>
      </c>
      <c r="D1515" s="5" t="s">
        <v>414</v>
      </c>
      <c r="E1515" s="5" t="s">
        <v>107</v>
      </c>
      <c r="F1515" s="7">
        <v>15</v>
      </c>
      <c r="G1515" s="8">
        <v>4.143335</v>
      </c>
      <c r="H1515" s="9">
        <v>12</v>
      </c>
      <c r="I1515" s="8">
        <f>H1515*$H$1</f>
        <v>1.2000000000000002</v>
      </c>
      <c r="J1515" s="8"/>
      <c r="K1515" s="15"/>
      <c r="L1515" s="5"/>
      <c r="M1515" s="8"/>
      <c r="N1515" s="5"/>
      <c r="O1515" s="8"/>
      <c r="P1515" s="9"/>
      <c r="Q1515" s="8"/>
      <c r="R1515" s="8"/>
      <c r="S1515" s="8"/>
      <c r="T1515" s="16">
        <f t="shared" si="47"/>
        <v>5.343335000000001</v>
      </c>
    </row>
    <row r="1516" spans="1:20" ht="15" hidden="1" outlineLevel="2">
      <c r="A1516" s="5" t="s">
        <v>159</v>
      </c>
      <c r="B1516" s="19" t="s">
        <v>209</v>
      </c>
      <c r="C1516" s="6">
        <v>707000</v>
      </c>
      <c r="D1516" s="5" t="s">
        <v>414</v>
      </c>
      <c r="E1516" s="5" t="s">
        <v>107</v>
      </c>
      <c r="F1516" s="7" t="s">
        <v>138</v>
      </c>
      <c r="G1516" s="8">
        <v>3.883392</v>
      </c>
      <c r="H1516" s="9">
        <v>3</v>
      </c>
      <c r="I1516" s="8">
        <f>H1516*$H$3</f>
        <v>0.18</v>
      </c>
      <c r="J1516" s="8"/>
      <c r="K1516" s="15"/>
      <c r="L1516" s="5"/>
      <c r="M1516" s="8"/>
      <c r="N1516" s="5"/>
      <c r="O1516" s="8"/>
      <c r="P1516" s="9"/>
      <c r="Q1516" s="8"/>
      <c r="R1516" s="8"/>
      <c r="S1516" s="8"/>
      <c r="T1516" s="16">
        <f t="shared" si="47"/>
        <v>4.063392</v>
      </c>
    </row>
    <row r="1517" spans="1:20" ht="15" hidden="1" outlineLevel="2">
      <c r="A1517" s="5" t="s">
        <v>159</v>
      </c>
      <c r="B1517" s="19" t="s">
        <v>209</v>
      </c>
      <c r="C1517" s="6">
        <v>707000</v>
      </c>
      <c r="D1517" s="5" t="s">
        <v>414</v>
      </c>
      <c r="E1517" s="5" t="s">
        <v>107</v>
      </c>
      <c r="F1517" s="5" t="s">
        <v>110</v>
      </c>
      <c r="G1517" s="52"/>
      <c r="H1517" s="53"/>
      <c r="I1517" s="52"/>
      <c r="J1517" s="52">
        <v>30</v>
      </c>
      <c r="K1517" s="15"/>
      <c r="L1517" s="5"/>
      <c r="M1517" s="52"/>
      <c r="N1517" s="5"/>
      <c r="O1517" s="52"/>
      <c r="P1517" s="53"/>
      <c r="Q1517" s="52"/>
      <c r="R1517" s="52"/>
      <c r="S1517" s="52"/>
      <c r="T1517" s="16">
        <f t="shared" si="47"/>
        <v>30</v>
      </c>
    </row>
    <row r="1518" spans="1:20" ht="15" hidden="1" outlineLevel="2">
      <c r="A1518" s="12" t="s">
        <v>159</v>
      </c>
      <c r="B1518" s="19" t="s">
        <v>136</v>
      </c>
      <c r="C1518" s="12">
        <v>709000</v>
      </c>
      <c r="D1518" s="12" t="s">
        <v>453</v>
      </c>
      <c r="E1518" s="12" t="s">
        <v>111</v>
      </c>
      <c r="F1518" s="12" t="s">
        <v>111</v>
      </c>
      <c r="G1518" s="54"/>
      <c r="H1518" s="55"/>
      <c r="I1518" s="54"/>
      <c r="J1518" s="54"/>
      <c r="K1518" s="14">
        <v>0.4</v>
      </c>
      <c r="L1518" s="13">
        <v>1</v>
      </c>
      <c r="M1518" s="54">
        <f>K1518*L1518*$M$2</f>
        <v>1254</v>
      </c>
      <c r="N1518" s="56"/>
      <c r="O1518" s="54"/>
      <c r="P1518" s="55"/>
      <c r="Q1518" s="54"/>
      <c r="R1518" s="54"/>
      <c r="S1518" s="54"/>
      <c r="T1518" s="16">
        <f t="shared" si="47"/>
        <v>1254</v>
      </c>
    </row>
    <row r="1519" spans="1:20" ht="15" hidden="1" outlineLevel="2">
      <c r="A1519" s="5" t="s">
        <v>159</v>
      </c>
      <c r="B1519" s="19" t="s">
        <v>209</v>
      </c>
      <c r="C1519" s="6">
        <v>900300</v>
      </c>
      <c r="D1519" s="5" t="s">
        <v>339</v>
      </c>
      <c r="E1519" s="5" t="s">
        <v>107</v>
      </c>
      <c r="F1519" s="7">
        <v>15</v>
      </c>
      <c r="G1519" s="8">
        <v>6.896980000000001</v>
      </c>
      <c r="H1519" s="9">
        <v>20</v>
      </c>
      <c r="I1519" s="8">
        <f>H1519*$H$1</f>
        <v>2</v>
      </c>
      <c r="J1519" s="8"/>
      <c r="K1519" s="15"/>
      <c r="L1519" s="5"/>
      <c r="M1519" s="8"/>
      <c r="N1519" s="5"/>
      <c r="O1519" s="8"/>
      <c r="P1519" s="9"/>
      <c r="Q1519" s="8"/>
      <c r="R1519" s="8"/>
      <c r="S1519" s="8"/>
      <c r="T1519" s="16">
        <f t="shared" si="47"/>
        <v>8.896980000000001</v>
      </c>
    </row>
    <row r="1520" spans="1:20" ht="15" hidden="1" outlineLevel="2">
      <c r="A1520" s="5" t="s">
        <v>159</v>
      </c>
      <c r="B1520" s="19" t="s">
        <v>209</v>
      </c>
      <c r="C1520" s="6">
        <v>900300</v>
      </c>
      <c r="D1520" s="5" t="s">
        <v>339</v>
      </c>
      <c r="E1520" s="5" t="s">
        <v>107</v>
      </c>
      <c r="F1520" s="7" t="s">
        <v>138</v>
      </c>
      <c r="G1520" s="8">
        <v>4.207008</v>
      </c>
      <c r="H1520" s="9">
        <v>2</v>
      </c>
      <c r="I1520" s="8">
        <f>H1520*$H$3</f>
        <v>0.12</v>
      </c>
      <c r="J1520" s="8"/>
      <c r="K1520" s="15"/>
      <c r="L1520" s="5"/>
      <c r="M1520" s="8"/>
      <c r="N1520" s="5"/>
      <c r="O1520" s="8"/>
      <c r="P1520" s="9"/>
      <c r="Q1520" s="8"/>
      <c r="R1520" s="8"/>
      <c r="S1520" s="8"/>
      <c r="T1520" s="16">
        <f t="shared" si="47"/>
        <v>4.327008</v>
      </c>
    </row>
    <row r="1521" spans="1:20" ht="15" hidden="1" outlineLevel="2">
      <c r="A1521" s="5" t="s">
        <v>159</v>
      </c>
      <c r="B1521" s="19" t="s">
        <v>209</v>
      </c>
      <c r="C1521" s="6">
        <v>900300</v>
      </c>
      <c r="D1521" s="5" t="s">
        <v>339</v>
      </c>
      <c r="E1521" s="5" t="s">
        <v>107</v>
      </c>
      <c r="F1521" s="7" t="s">
        <v>139</v>
      </c>
      <c r="G1521" s="8">
        <v>2.233</v>
      </c>
      <c r="H1521" s="9">
        <v>6</v>
      </c>
      <c r="I1521" s="8">
        <f>H1521*$H$3</f>
        <v>0.36</v>
      </c>
      <c r="J1521" s="8"/>
      <c r="K1521" s="15"/>
      <c r="L1521" s="5"/>
      <c r="M1521" s="8"/>
      <c r="N1521" s="5"/>
      <c r="O1521" s="8"/>
      <c r="P1521" s="9"/>
      <c r="Q1521" s="8"/>
      <c r="R1521" s="8"/>
      <c r="S1521" s="8"/>
      <c r="T1521" s="16">
        <f t="shared" si="47"/>
        <v>2.593</v>
      </c>
    </row>
    <row r="1522" spans="1:20" ht="15" hidden="1" outlineLevel="2">
      <c r="A1522" s="5" t="s">
        <v>159</v>
      </c>
      <c r="B1522" s="19" t="s">
        <v>209</v>
      </c>
      <c r="C1522" s="6">
        <v>900300</v>
      </c>
      <c r="D1522" s="5" t="s">
        <v>339</v>
      </c>
      <c r="E1522" s="5" t="s">
        <v>107</v>
      </c>
      <c r="F1522" s="5" t="s">
        <v>110</v>
      </c>
      <c r="G1522" s="52"/>
      <c r="H1522" s="53"/>
      <c r="I1522" s="52"/>
      <c r="J1522" s="52">
        <v>45</v>
      </c>
      <c r="K1522" s="15"/>
      <c r="L1522" s="5"/>
      <c r="M1522" s="52"/>
      <c r="N1522" s="5"/>
      <c r="O1522" s="52"/>
      <c r="P1522" s="53"/>
      <c r="Q1522" s="52"/>
      <c r="R1522" s="52"/>
      <c r="S1522" s="52"/>
      <c r="T1522" s="16">
        <f t="shared" si="47"/>
        <v>45</v>
      </c>
    </row>
    <row r="1523" spans="1:20" ht="15" hidden="1" outlineLevel="2">
      <c r="A1523" s="5" t="s">
        <v>159</v>
      </c>
      <c r="B1523" s="19" t="s">
        <v>160</v>
      </c>
      <c r="C1523" s="6" t="s">
        <v>502</v>
      </c>
      <c r="D1523" s="5" t="s">
        <v>290</v>
      </c>
      <c r="E1523" s="5" t="s">
        <v>36</v>
      </c>
      <c r="F1523" s="5" t="s">
        <v>36</v>
      </c>
      <c r="G1523" s="52"/>
      <c r="H1523" s="53"/>
      <c r="I1523" s="52"/>
      <c r="J1523" s="52"/>
      <c r="K1523" s="15"/>
      <c r="L1523" s="5"/>
      <c r="M1523" s="52"/>
      <c r="N1523" s="15">
        <f>O1523/$O$2</f>
        <v>0.75</v>
      </c>
      <c r="O1523" s="52">
        <v>54</v>
      </c>
      <c r="P1523" s="53"/>
      <c r="Q1523" s="52"/>
      <c r="R1523" s="52"/>
      <c r="S1523" s="52"/>
      <c r="T1523" s="16">
        <f t="shared" si="47"/>
        <v>54</v>
      </c>
    </row>
    <row r="1524" spans="1:20" ht="15" hidden="1" outlineLevel="2">
      <c r="A1524" s="12" t="s">
        <v>159</v>
      </c>
      <c r="B1524" s="19" t="s">
        <v>160</v>
      </c>
      <c r="C1524" s="12" t="s">
        <v>502</v>
      </c>
      <c r="D1524" s="12" t="s">
        <v>290</v>
      </c>
      <c r="E1524" s="12" t="s">
        <v>111</v>
      </c>
      <c r="F1524" s="12" t="s">
        <v>111</v>
      </c>
      <c r="G1524" s="54"/>
      <c r="H1524" s="55"/>
      <c r="I1524" s="54"/>
      <c r="J1524" s="54"/>
      <c r="K1524" s="14">
        <v>1</v>
      </c>
      <c r="L1524" s="13">
        <v>0.15</v>
      </c>
      <c r="M1524" s="54">
        <f>K1524*L1524*$M$2</f>
        <v>470.25</v>
      </c>
      <c r="N1524" s="56"/>
      <c r="O1524" s="54"/>
      <c r="P1524" s="55"/>
      <c r="Q1524" s="54"/>
      <c r="R1524" s="54"/>
      <c r="S1524" s="54"/>
      <c r="T1524" s="16">
        <f t="shared" si="47"/>
        <v>470.25</v>
      </c>
    </row>
    <row r="1525" spans="1:20" ht="15" hidden="1" outlineLevel="2">
      <c r="A1525" s="5" t="s">
        <v>159</v>
      </c>
      <c r="B1525" s="19" t="s">
        <v>160</v>
      </c>
      <c r="C1525" s="6" t="s">
        <v>161</v>
      </c>
      <c r="D1525" s="5" t="s">
        <v>290</v>
      </c>
      <c r="E1525" s="5" t="s">
        <v>107</v>
      </c>
      <c r="F1525" s="7">
        <v>15</v>
      </c>
      <c r="G1525" s="8">
        <v>249.83023300000002</v>
      </c>
      <c r="H1525" s="9">
        <v>673</v>
      </c>
      <c r="I1525" s="8">
        <f>H1525*$H$1</f>
        <v>67.3</v>
      </c>
      <c r="J1525" s="8"/>
      <c r="K1525" s="15"/>
      <c r="L1525" s="5"/>
      <c r="M1525" s="8"/>
      <c r="N1525" s="5"/>
      <c r="O1525" s="8"/>
      <c r="P1525" s="9"/>
      <c r="Q1525" s="8"/>
      <c r="R1525" s="8"/>
      <c r="S1525" s="8"/>
      <c r="T1525" s="16">
        <f t="shared" si="47"/>
        <v>317.13023300000003</v>
      </c>
    </row>
    <row r="1526" spans="1:20" ht="15" hidden="1" outlineLevel="2">
      <c r="A1526" s="5" t="s">
        <v>159</v>
      </c>
      <c r="B1526" s="19" t="s">
        <v>160</v>
      </c>
      <c r="C1526" s="6" t="s">
        <v>161</v>
      </c>
      <c r="D1526" s="5" t="s">
        <v>290</v>
      </c>
      <c r="E1526" s="5" t="s">
        <v>107</v>
      </c>
      <c r="F1526" s="7" t="s">
        <v>137</v>
      </c>
      <c r="G1526" s="8">
        <v>45.28827750000001</v>
      </c>
      <c r="H1526" s="9">
        <v>10</v>
      </c>
      <c r="I1526" s="8">
        <f>H1526*$H$3</f>
        <v>0.6</v>
      </c>
      <c r="J1526" s="8"/>
      <c r="K1526" s="15"/>
      <c r="L1526" s="5"/>
      <c r="M1526" s="8"/>
      <c r="N1526" s="5"/>
      <c r="O1526" s="8"/>
      <c r="P1526" s="9"/>
      <c r="Q1526" s="8"/>
      <c r="R1526" s="8"/>
      <c r="S1526" s="8"/>
      <c r="T1526" s="16">
        <f t="shared" si="47"/>
        <v>45.88827750000001</v>
      </c>
    </row>
    <row r="1527" spans="1:20" ht="15" hidden="1" outlineLevel="2">
      <c r="A1527" s="5" t="s">
        <v>159</v>
      </c>
      <c r="B1527" s="19" t="s">
        <v>160</v>
      </c>
      <c r="C1527" s="6" t="s">
        <v>161</v>
      </c>
      <c r="D1527" s="5" t="s">
        <v>290</v>
      </c>
      <c r="E1527" s="5" t="s">
        <v>107</v>
      </c>
      <c r="F1527" s="7" t="s">
        <v>138</v>
      </c>
      <c r="G1527" s="8">
        <v>188.020896</v>
      </c>
      <c r="H1527" s="9">
        <v>113</v>
      </c>
      <c r="I1527" s="8">
        <f>H1527*$H$3</f>
        <v>6.779999999999999</v>
      </c>
      <c r="J1527" s="8"/>
      <c r="K1527" s="15"/>
      <c r="L1527" s="5"/>
      <c r="M1527" s="8"/>
      <c r="N1527" s="5"/>
      <c r="O1527" s="8"/>
      <c r="P1527" s="9"/>
      <c r="Q1527" s="8"/>
      <c r="R1527" s="8"/>
      <c r="S1527" s="8"/>
      <c r="T1527" s="16">
        <f t="shared" si="47"/>
        <v>194.800896</v>
      </c>
    </row>
    <row r="1528" spans="1:20" ht="15" hidden="1" outlineLevel="2">
      <c r="A1528" s="5" t="s">
        <v>159</v>
      </c>
      <c r="B1528" s="19" t="s">
        <v>160</v>
      </c>
      <c r="C1528" s="6" t="s">
        <v>161</v>
      </c>
      <c r="D1528" s="5" t="s">
        <v>290</v>
      </c>
      <c r="E1528" s="5" t="s">
        <v>107</v>
      </c>
      <c r="F1528" s="7" t="s">
        <v>139</v>
      </c>
      <c r="G1528" s="8">
        <v>74.3183</v>
      </c>
      <c r="H1528" s="9">
        <v>161</v>
      </c>
      <c r="I1528" s="8">
        <f>H1528*$H$3</f>
        <v>9.66</v>
      </c>
      <c r="J1528" s="8"/>
      <c r="K1528" s="15"/>
      <c r="L1528" s="5"/>
      <c r="M1528" s="8"/>
      <c r="N1528" s="5"/>
      <c r="O1528" s="8"/>
      <c r="P1528" s="9"/>
      <c r="Q1528" s="8"/>
      <c r="R1528" s="8"/>
      <c r="S1528" s="8"/>
      <c r="T1528" s="16">
        <f t="shared" si="47"/>
        <v>83.97829999999999</v>
      </c>
    </row>
    <row r="1529" spans="1:20" ht="15" hidden="1" outlineLevel="2">
      <c r="A1529" s="5" t="s">
        <v>159</v>
      </c>
      <c r="B1529" s="19" t="s">
        <v>160</v>
      </c>
      <c r="C1529" s="6" t="s">
        <v>161</v>
      </c>
      <c r="D1529" s="5" t="s">
        <v>290</v>
      </c>
      <c r="E1529" s="5" t="s">
        <v>107</v>
      </c>
      <c r="F1529" s="7" t="s">
        <v>116</v>
      </c>
      <c r="G1529" s="8">
        <v>108.08143639999996</v>
      </c>
      <c r="H1529" s="9">
        <v>151</v>
      </c>
      <c r="I1529" s="8">
        <f>H1529*$H$2</f>
        <v>72.48</v>
      </c>
      <c r="J1529" s="8"/>
      <c r="K1529" s="15"/>
      <c r="L1529" s="5"/>
      <c r="M1529" s="8"/>
      <c r="N1529" s="5"/>
      <c r="O1529" s="8"/>
      <c r="P1529" s="9"/>
      <c r="Q1529" s="8"/>
      <c r="R1529" s="8"/>
      <c r="S1529" s="8"/>
      <c r="T1529" s="16">
        <f t="shared" si="47"/>
        <v>180.56143639999996</v>
      </c>
    </row>
    <row r="1530" spans="1:20" ht="15" hidden="1" outlineLevel="2">
      <c r="A1530" s="5" t="s">
        <v>159</v>
      </c>
      <c r="B1530" s="19" t="s">
        <v>160</v>
      </c>
      <c r="C1530" s="6" t="s">
        <v>161</v>
      </c>
      <c r="D1530" s="5" t="s">
        <v>290</v>
      </c>
      <c r="E1530" s="5" t="s">
        <v>107</v>
      </c>
      <c r="F1530" s="5" t="s">
        <v>110</v>
      </c>
      <c r="G1530" s="52"/>
      <c r="H1530" s="53"/>
      <c r="I1530" s="52"/>
      <c r="J1530" s="52">
        <v>180</v>
      </c>
      <c r="K1530" s="15"/>
      <c r="L1530" s="5"/>
      <c r="M1530" s="52"/>
      <c r="N1530" s="5"/>
      <c r="O1530" s="52"/>
      <c r="P1530" s="53"/>
      <c r="Q1530" s="52"/>
      <c r="R1530" s="52"/>
      <c r="S1530" s="52"/>
      <c r="T1530" s="16">
        <f t="shared" si="47"/>
        <v>180</v>
      </c>
    </row>
    <row r="1531" spans="1:20" ht="15" hidden="1" outlineLevel="2">
      <c r="A1531" s="12" t="s">
        <v>159</v>
      </c>
      <c r="B1531" s="19" t="s">
        <v>164</v>
      </c>
      <c r="C1531" s="12" t="s">
        <v>479</v>
      </c>
      <c r="D1531" s="12" t="s">
        <v>295</v>
      </c>
      <c r="E1531" s="12" t="s">
        <v>111</v>
      </c>
      <c r="F1531" s="12" t="s">
        <v>111</v>
      </c>
      <c r="G1531" s="54"/>
      <c r="H1531" s="55"/>
      <c r="I1531" s="54"/>
      <c r="J1531" s="54"/>
      <c r="K1531" s="14">
        <v>2</v>
      </c>
      <c r="L1531" s="13">
        <v>0.0177</v>
      </c>
      <c r="M1531" s="54">
        <f>K1531*L1531*$M$2</f>
        <v>110.979</v>
      </c>
      <c r="N1531" s="56"/>
      <c r="O1531" s="54"/>
      <c r="P1531" s="55"/>
      <c r="Q1531" s="54"/>
      <c r="R1531" s="54"/>
      <c r="S1531" s="54"/>
      <c r="T1531" s="16">
        <f t="shared" si="47"/>
        <v>110.979</v>
      </c>
    </row>
    <row r="1532" spans="1:20" ht="15" hidden="1" outlineLevel="2">
      <c r="A1532" s="5" t="s">
        <v>159</v>
      </c>
      <c r="B1532" s="19" t="s">
        <v>164</v>
      </c>
      <c r="C1532" s="6" t="s">
        <v>165</v>
      </c>
      <c r="D1532" s="5" t="s">
        <v>295</v>
      </c>
      <c r="E1532" s="5" t="s">
        <v>107</v>
      </c>
      <c r="F1532" s="7">
        <v>15</v>
      </c>
      <c r="G1532" s="8">
        <v>3.134523</v>
      </c>
      <c r="H1532" s="9">
        <v>9</v>
      </c>
      <c r="I1532" s="8">
        <f>H1532*$H$1</f>
        <v>0.9</v>
      </c>
      <c r="J1532" s="8"/>
      <c r="K1532" s="15"/>
      <c r="L1532" s="5"/>
      <c r="M1532" s="8"/>
      <c r="N1532" s="5"/>
      <c r="O1532" s="8"/>
      <c r="P1532" s="9"/>
      <c r="Q1532" s="8"/>
      <c r="R1532" s="8"/>
      <c r="S1532" s="8"/>
      <c r="T1532" s="16">
        <f t="shared" si="47"/>
        <v>4.034523</v>
      </c>
    </row>
    <row r="1533" spans="1:20" ht="15" hidden="1" outlineLevel="2">
      <c r="A1533" s="5" t="s">
        <v>159</v>
      </c>
      <c r="B1533" s="19" t="s">
        <v>164</v>
      </c>
      <c r="C1533" s="6" t="s">
        <v>165</v>
      </c>
      <c r="D1533" s="5" t="s">
        <v>295</v>
      </c>
      <c r="E1533" s="5" t="s">
        <v>107</v>
      </c>
      <c r="F1533" s="7" t="s">
        <v>138</v>
      </c>
      <c r="G1533" s="8">
        <v>3.3271770000000003</v>
      </c>
      <c r="H1533" s="9">
        <v>2</v>
      </c>
      <c r="I1533" s="8">
        <f>H1533*$H$3</f>
        <v>0.12</v>
      </c>
      <c r="J1533" s="8"/>
      <c r="K1533" s="15"/>
      <c r="L1533" s="5"/>
      <c r="M1533" s="8"/>
      <c r="N1533" s="5"/>
      <c r="O1533" s="8"/>
      <c r="P1533" s="9"/>
      <c r="Q1533" s="8"/>
      <c r="R1533" s="8"/>
      <c r="S1533" s="8"/>
      <c r="T1533" s="16">
        <f>G1533+I1533+J1533+M1533+O1533+Q1533+R1533+S1533</f>
        <v>3.4471770000000004</v>
      </c>
    </row>
    <row r="1534" spans="1:20" ht="15" hidden="1" outlineLevel="2">
      <c r="A1534" s="5" t="s">
        <v>159</v>
      </c>
      <c r="B1534" s="19" t="s">
        <v>164</v>
      </c>
      <c r="C1534" s="6" t="s">
        <v>165</v>
      </c>
      <c r="D1534" s="5" t="s">
        <v>295</v>
      </c>
      <c r="E1534" s="5" t="s">
        <v>107</v>
      </c>
      <c r="F1534" s="7" t="s">
        <v>139</v>
      </c>
      <c r="G1534" s="8">
        <v>3.0957499999999993</v>
      </c>
      <c r="H1534" s="9">
        <v>5</v>
      </c>
      <c r="I1534" s="8">
        <f>H1534*$H$3</f>
        <v>0.3</v>
      </c>
      <c r="J1534" s="8"/>
      <c r="K1534" s="15"/>
      <c r="L1534" s="5"/>
      <c r="M1534" s="8"/>
      <c r="N1534" s="5"/>
      <c r="O1534" s="8"/>
      <c r="P1534" s="9"/>
      <c r="Q1534" s="8"/>
      <c r="R1534" s="8"/>
      <c r="S1534" s="8"/>
      <c r="T1534" s="16">
        <f>G1534+I1534+J1534+M1534+O1534+Q1534+R1534+S1534</f>
        <v>3.395749999999999</v>
      </c>
    </row>
    <row r="1535" spans="1:20" ht="15" hidden="1" outlineLevel="2">
      <c r="A1535" s="5" t="s">
        <v>159</v>
      </c>
      <c r="B1535" s="19" t="s">
        <v>164</v>
      </c>
      <c r="C1535" s="6" t="s">
        <v>165</v>
      </c>
      <c r="D1535" s="5" t="s">
        <v>295</v>
      </c>
      <c r="E1535" s="5" t="s">
        <v>107</v>
      </c>
      <c r="F1535" s="5" t="s">
        <v>110</v>
      </c>
      <c r="G1535" s="52"/>
      <c r="H1535" s="53"/>
      <c r="I1535" s="52"/>
      <c r="J1535" s="52">
        <v>90</v>
      </c>
      <c r="K1535" s="15"/>
      <c r="L1535" s="5"/>
      <c r="M1535" s="52"/>
      <c r="N1535" s="5"/>
      <c r="O1535" s="52"/>
      <c r="P1535" s="53"/>
      <c r="Q1535" s="52"/>
      <c r="R1535" s="52"/>
      <c r="S1535" s="52"/>
      <c r="T1535" s="16">
        <f>G1535+I1535+J1535+M1535+O1535+Q1535+R1535+S1535</f>
        <v>90</v>
      </c>
    </row>
    <row r="1536" spans="1:20" s="72" customFormat="1" ht="15.75" outlineLevel="1" collapsed="1">
      <c r="A1536" s="70" t="s">
        <v>769</v>
      </c>
      <c r="B1536" s="70"/>
      <c r="C1536" s="73"/>
      <c r="D1536" s="69"/>
      <c r="E1536" s="69"/>
      <c r="F1536" s="69"/>
      <c r="G1536" s="74">
        <f aca="true" t="shared" si="48" ref="G1536:T1536">SUBTOTAL(9,G1437:G1535)</f>
        <v>2933.9722830000005</v>
      </c>
      <c r="H1536" s="75">
        <f t="shared" si="48"/>
        <v>4306</v>
      </c>
      <c r="I1536" s="74">
        <f t="shared" si="48"/>
        <v>437.7800000000001</v>
      </c>
      <c r="J1536" s="74">
        <f t="shared" si="48"/>
        <v>1965</v>
      </c>
      <c r="K1536" s="71">
        <f t="shared" si="48"/>
        <v>31.4</v>
      </c>
      <c r="L1536" s="69">
        <f t="shared" si="48"/>
        <v>3.4855000000000005</v>
      </c>
      <c r="M1536" s="74">
        <f t="shared" si="48"/>
        <v>10097.835</v>
      </c>
      <c r="N1536" s="69">
        <f t="shared" si="48"/>
        <v>5.75</v>
      </c>
      <c r="O1536" s="74">
        <f t="shared" si="48"/>
        <v>414</v>
      </c>
      <c r="P1536" s="75">
        <f t="shared" si="48"/>
        <v>0</v>
      </c>
      <c r="Q1536" s="74">
        <f t="shared" si="48"/>
        <v>0</v>
      </c>
      <c r="R1536" s="74">
        <f t="shared" si="48"/>
        <v>0</v>
      </c>
      <c r="S1536" s="74">
        <f t="shared" si="48"/>
        <v>70.73</v>
      </c>
      <c r="T1536" s="16">
        <f t="shared" si="48"/>
        <v>15919.317283000002</v>
      </c>
    </row>
    <row r="1537" spans="1:20" s="72" customFormat="1" ht="15.75" outlineLevel="1" collapsed="1">
      <c r="A1537" s="70" t="s">
        <v>514</v>
      </c>
      <c r="B1537" s="70"/>
      <c r="C1537" s="73"/>
      <c r="D1537" s="69"/>
      <c r="E1537" s="69"/>
      <c r="F1537" s="69"/>
      <c r="G1537" s="74">
        <f aca="true" t="shared" si="49" ref="G1537:T1537">SUBTOTAL(9,G5:G1535)</f>
        <v>597729.2819740004</v>
      </c>
      <c r="H1537" s="75">
        <f t="shared" si="49"/>
        <v>854967</v>
      </c>
      <c r="I1537" s="74">
        <f t="shared" si="49"/>
        <v>94767.3999999996</v>
      </c>
      <c r="J1537" s="74">
        <f t="shared" si="49"/>
        <v>28800</v>
      </c>
      <c r="K1537" s="71">
        <f t="shared" si="49"/>
        <v>377.8099999999999</v>
      </c>
      <c r="L1537" s="69">
        <f t="shared" si="49"/>
        <v>94.44000000000004</v>
      </c>
      <c r="M1537" s="74">
        <f t="shared" si="49"/>
        <v>555114.4500000001</v>
      </c>
      <c r="N1537" s="69">
        <f t="shared" si="49"/>
        <v>587.5</v>
      </c>
      <c r="O1537" s="74">
        <f t="shared" si="49"/>
        <v>42300</v>
      </c>
      <c r="P1537" s="75">
        <f t="shared" si="49"/>
        <v>145396</v>
      </c>
      <c r="Q1537" s="74">
        <f t="shared" si="49"/>
        <v>39122.55</v>
      </c>
      <c r="R1537" s="74">
        <f t="shared" si="49"/>
        <v>1453.9599999999996</v>
      </c>
      <c r="S1537" s="74">
        <f t="shared" si="49"/>
        <v>3138.7599999999998</v>
      </c>
      <c r="T1537" s="16">
        <f t="shared" si="49"/>
        <v>1362426.4019740038</v>
      </c>
    </row>
    <row r="1538" spans="1:20" ht="15">
      <c r="A1538" s="5"/>
      <c r="B1538" s="19"/>
      <c r="C1538" s="6"/>
      <c r="D1538" s="5"/>
      <c r="E1538" s="5"/>
      <c r="F1538" s="7"/>
      <c r="G1538" s="8"/>
      <c r="H1538" s="9"/>
      <c r="I1538" s="8"/>
      <c r="J1538" s="8"/>
      <c r="K1538" s="15"/>
      <c r="L1538" s="5"/>
      <c r="M1538" s="8"/>
      <c r="N1538" s="5"/>
      <c r="O1538" s="8"/>
      <c r="P1538" s="9"/>
      <c r="Q1538" s="8"/>
      <c r="R1538" s="8"/>
      <c r="S1538" s="8"/>
      <c r="T1538" s="16"/>
    </row>
    <row r="1539" ht="15">
      <c r="T1539" s="60"/>
    </row>
  </sheetData>
  <sheetProtection/>
  <autoFilter ref="A4:T1536"/>
  <printOptions/>
  <pageMargins left="0.25" right="0.25" top="0.25" bottom="0.25" header="0.5" footer="0.5"/>
  <pageSetup horizontalDpi="600" verticalDpi="600" orientation="landscape" paperSize="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M26" sqref="M26"/>
    </sheetView>
  </sheetViews>
  <sheetFormatPr defaultColWidth="7.10546875" defaultRowHeight="15"/>
  <cols>
    <col min="1" max="1" width="11.99609375" style="22" bestFit="1" customWidth="1"/>
    <col min="2" max="6" width="9.99609375" style="22" customWidth="1"/>
    <col min="7" max="7" width="34.77734375" style="22" customWidth="1"/>
    <col min="8" max="16384" width="7.10546875" style="22" customWidth="1"/>
  </cols>
  <sheetData>
    <row r="1" spans="1:7" ht="12.75">
      <c r="A1" s="223" t="s">
        <v>51</v>
      </c>
      <c r="B1" s="223"/>
      <c r="C1" s="223"/>
      <c r="D1" s="223"/>
      <c r="E1" s="223"/>
      <c r="F1" s="223"/>
      <c r="G1" s="21"/>
    </row>
    <row r="2" spans="1:7" ht="12.75">
      <c r="A2" s="23" t="s">
        <v>52</v>
      </c>
      <c r="B2" s="24" t="s">
        <v>71</v>
      </c>
      <c r="C2" s="24" t="s">
        <v>53</v>
      </c>
      <c r="D2" s="24" t="s">
        <v>54</v>
      </c>
      <c r="E2" s="24" t="s">
        <v>55</v>
      </c>
      <c r="F2" s="24" t="s">
        <v>56</v>
      </c>
      <c r="G2" s="21"/>
    </row>
    <row r="3" spans="1:7" ht="12.75">
      <c r="A3" s="21" t="s">
        <v>57</v>
      </c>
      <c r="B3" s="25">
        <v>0.1</v>
      </c>
      <c r="C3" s="25">
        <v>0.1</v>
      </c>
      <c r="D3" s="25">
        <v>0.1</v>
      </c>
      <c r="E3" s="25">
        <v>0.1</v>
      </c>
      <c r="F3" s="25">
        <v>0.1</v>
      </c>
      <c r="G3" s="21" t="s">
        <v>58</v>
      </c>
    </row>
    <row r="4" spans="1:7" ht="12.75">
      <c r="A4" s="26" t="s">
        <v>59</v>
      </c>
      <c r="B4" s="25">
        <v>0.48</v>
      </c>
      <c r="C4" s="25">
        <v>0.48</v>
      </c>
      <c r="D4" s="25">
        <v>0.48</v>
      </c>
      <c r="E4" s="25">
        <v>0.06</v>
      </c>
      <c r="F4" s="25">
        <v>0.06</v>
      </c>
      <c r="G4" s="26" t="s">
        <v>58</v>
      </c>
    </row>
    <row r="5" spans="1:7" ht="12.75">
      <c r="A5" s="21" t="s">
        <v>60</v>
      </c>
      <c r="B5" s="25">
        <v>0.06</v>
      </c>
      <c r="C5" s="25">
        <v>0.06</v>
      </c>
      <c r="D5" s="25">
        <v>0.06</v>
      </c>
      <c r="E5" s="25">
        <v>0.06</v>
      </c>
      <c r="F5" s="25">
        <v>0.06</v>
      </c>
      <c r="G5" s="21" t="s">
        <v>58</v>
      </c>
    </row>
    <row r="6" spans="1:7" ht="12.75">
      <c r="A6" s="21" t="s">
        <v>61</v>
      </c>
      <c r="B6" s="25">
        <v>0.01</v>
      </c>
      <c r="C6" s="25">
        <v>0.01</v>
      </c>
      <c r="D6" s="25">
        <v>0.01</v>
      </c>
      <c r="E6" s="25">
        <v>0.01</v>
      </c>
      <c r="F6" s="25">
        <v>0.01</v>
      </c>
      <c r="G6" s="21" t="s">
        <v>58</v>
      </c>
    </row>
    <row r="7" spans="1:7" ht="12.75">
      <c r="A7" s="21" t="s">
        <v>62</v>
      </c>
      <c r="B7" s="27">
        <v>72</v>
      </c>
      <c r="C7" s="27">
        <v>72</v>
      </c>
      <c r="D7" s="27">
        <v>72</v>
      </c>
      <c r="E7" s="27">
        <v>72</v>
      </c>
      <c r="F7" s="27">
        <v>72</v>
      </c>
      <c r="G7" s="21" t="s">
        <v>63</v>
      </c>
    </row>
    <row r="8" spans="1:7" ht="12.75">
      <c r="A8" s="21" t="s">
        <v>64</v>
      </c>
      <c r="B8" s="27">
        <v>15</v>
      </c>
      <c r="C8" s="27">
        <v>15</v>
      </c>
      <c r="D8" s="27">
        <v>15</v>
      </c>
      <c r="E8" s="27">
        <v>15</v>
      </c>
      <c r="F8" s="27">
        <v>15</v>
      </c>
      <c r="G8" s="21" t="s">
        <v>65</v>
      </c>
    </row>
    <row r="9" spans="1:7" ht="12.75">
      <c r="A9" s="21" t="s">
        <v>66</v>
      </c>
      <c r="B9" s="26" t="s">
        <v>67</v>
      </c>
      <c r="C9" s="26" t="s">
        <v>67</v>
      </c>
      <c r="D9" s="26" t="s">
        <v>67</v>
      </c>
      <c r="E9" s="26" t="s">
        <v>67</v>
      </c>
      <c r="F9" s="26" t="s">
        <v>67</v>
      </c>
      <c r="G9" s="26" t="s">
        <v>68</v>
      </c>
    </row>
    <row r="10" spans="1:7" ht="12.75">
      <c r="A10" s="21" t="s">
        <v>69</v>
      </c>
      <c r="B10" s="27">
        <v>3135</v>
      </c>
      <c r="C10" s="27">
        <v>3135</v>
      </c>
      <c r="D10" s="27">
        <v>3135</v>
      </c>
      <c r="E10" s="27">
        <v>3135</v>
      </c>
      <c r="F10" s="27">
        <v>3135</v>
      </c>
      <c r="G10" s="21" t="s">
        <v>70</v>
      </c>
    </row>
    <row r="14" spans="1:8" s="61" customFormat="1" ht="15" customHeight="1">
      <c r="A14" s="230" t="s">
        <v>72</v>
      </c>
      <c r="B14" s="230"/>
      <c r="C14" s="230"/>
      <c r="D14" s="230"/>
      <c r="E14" s="230"/>
      <c r="F14" s="230"/>
      <c r="G14" s="230"/>
      <c r="H14" s="215"/>
    </row>
    <row r="15" spans="1:5" s="61" customFormat="1" ht="12.75">
      <c r="A15" s="2"/>
      <c r="B15" s="2"/>
      <c r="C15" s="2"/>
      <c r="D15" s="2"/>
      <c r="E15" s="2"/>
    </row>
    <row r="16" spans="1:4" s="61" customFormat="1" ht="12.75">
      <c r="A16" s="224" t="s">
        <v>73</v>
      </c>
      <c r="B16" s="225"/>
      <c r="C16" s="226"/>
      <c r="D16" s="2"/>
    </row>
    <row r="17" spans="1:4" s="61" customFormat="1" ht="12.75">
      <c r="A17" s="227" t="s">
        <v>103</v>
      </c>
      <c r="B17" s="228"/>
      <c r="C17" s="229"/>
      <c r="D17" s="2"/>
    </row>
    <row r="18" spans="1:4" s="61" customFormat="1" ht="12.75">
      <c r="A18" s="220" t="s">
        <v>104</v>
      </c>
      <c r="B18" s="221"/>
      <c r="C18" s="222"/>
      <c r="D18" s="2"/>
    </row>
    <row r="19" spans="1:4" s="61" customFormat="1" ht="12.75">
      <c r="A19" s="2"/>
      <c r="B19" s="2"/>
      <c r="C19" s="2"/>
      <c r="D19" s="2"/>
    </row>
    <row r="20" spans="1:7" s="61" customFormat="1" ht="25.5">
      <c r="A20" s="65" t="s">
        <v>108</v>
      </c>
      <c r="B20" s="232" t="s">
        <v>76</v>
      </c>
      <c r="C20" s="232"/>
      <c r="D20" s="66" t="s">
        <v>78</v>
      </c>
      <c r="E20" s="233" t="s">
        <v>79</v>
      </c>
      <c r="F20" s="233"/>
      <c r="G20" s="65" t="s">
        <v>77</v>
      </c>
    </row>
    <row r="21" spans="1:7" s="61" customFormat="1" ht="12.75">
      <c r="A21" s="62" t="s">
        <v>80</v>
      </c>
      <c r="B21" s="231" t="s">
        <v>81</v>
      </c>
      <c r="C21" s="231"/>
      <c r="D21" s="67">
        <v>0.0294</v>
      </c>
      <c r="E21" s="234" t="s">
        <v>74</v>
      </c>
      <c r="F21" s="234"/>
      <c r="G21" s="62"/>
    </row>
    <row r="22" spans="1:7" s="61" customFormat="1" ht="25.5">
      <c r="A22" s="62" t="s">
        <v>82</v>
      </c>
      <c r="B22" s="231" t="s">
        <v>83</v>
      </c>
      <c r="C22" s="231"/>
      <c r="D22" s="68">
        <v>0.03045</v>
      </c>
      <c r="E22" s="234" t="s">
        <v>75</v>
      </c>
      <c r="F22" s="234"/>
      <c r="G22" s="63" t="s">
        <v>84</v>
      </c>
    </row>
    <row r="23" spans="1:7" s="61" customFormat="1" ht="12.75">
      <c r="A23" s="62" t="s">
        <v>85</v>
      </c>
      <c r="B23" s="231" t="s">
        <v>86</v>
      </c>
      <c r="C23" s="231"/>
      <c r="D23" s="67">
        <v>0.0113</v>
      </c>
      <c r="E23" s="234" t="s">
        <v>74</v>
      </c>
      <c r="F23" s="234"/>
      <c r="G23" s="62"/>
    </row>
    <row r="24" spans="1:7" s="61" customFormat="1" ht="12.75">
      <c r="A24" s="62" t="s">
        <v>87</v>
      </c>
      <c r="B24" s="231" t="s">
        <v>88</v>
      </c>
      <c r="C24" s="231"/>
      <c r="D24" s="67">
        <v>0.015</v>
      </c>
      <c r="E24" s="234" t="s">
        <v>74</v>
      </c>
      <c r="F24" s="234"/>
      <c r="G24" s="62"/>
    </row>
    <row r="25" spans="1:7" s="61" customFormat="1" ht="12.75">
      <c r="A25" s="62" t="s">
        <v>89</v>
      </c>
      <c r="B25" s="231" t="s">
        <v>90</v>
      </c>
      <c r="C25" s="231"/>
      <c r="D25" s="67">
        <v>0.0262</v>
      </c>
      <c r="E25" s="234" t="s">
        <v>74</v>
      </c>
      <c r="F25" s="234"/>
      <c r="G25" s="62"/>
    </row>
    <row r="26" spans="1:7" s="61" customFormat="1" ht="12.75">
      <c r="A26" s="62" t="s">
        <v>91</v>
      </c>
      <c r="B26" s="231" t="s">
        <v>92</v>
      </c>
      <c r="C26" s="231"/>
      <c r="D26" s="67">
        <v>0.0252</v>
      </c>
      <c r="E26" s="234" t="s">
        <v>74</v>
      </c>
      <c r="F26" s="234"/>
      <c r="G26" s="62"/>
    </row>
    <row r="27" spans="1:7" s="61" customFormat="1" ht="12.75">
      <c r="A27" s="62" t="s">
        <v>93</v>
      </c>
      <c r="B27" s="231" t="s">
        <v>94</v>
      </c>
      <c r="C27" s="231"/>
      <c r="D27" s="67">
        <v>0.0266</v>
      </c>
      <c r="E27" s="234" t="s">
        <v>74</v>
      </c>
      <c r="F27" s="234"/>
      <c r="G27" s="62"/>
    </row>
    <row r="28" spans="1:7" s="61" customFormat="1" ht="12.75">
      <c r="A28" s="62" t="s">
        <v>95</v>
      </c>
      <c r="B28" s="231" t="s">
        <v>96</v>
      </c>
      <c r="C28" s="231"/>
      <c r="D28" s="67"/>
      <c r="E28" s="234" t="s">
        <v>74</v>
      </c>
      <c r="F28" s="234"/>
      <c r="G28" s="62"/>
    </row>
    <row r="29" spans="1:7" s="61" customFormat="1" ht="12.75">
      <c r="A29" s="62" t="s">
        <v>97</v>
      </c>
      <c r="B29" s="231" t="s">
        <v>98</v>
      </c>
      <c r="C29" s="231"/>
      <c r="D29" s="67"/>
      <c r="E29" s="234" t="s">
        <v>74</v>
      </c>
      <c r="F29" s="234"/>
      <c r="G29" s="62"/>
    </row>
    <row r="30" spans="1:7" s="61" customFormat="1" ht="12.75">
      <c r="A30" s="62" t="s">
        <v>99</v>
      </c>
      <c r="B30" s="231" t="s">
        <v>100</v>
      </c>
      <c r="C30" s="231"/>
      <c r="D30" s="67"/>
      <c r="E30" s="234" t="s">
        <v>74</v>
      </c>
      <c r="F30" s="234"/>
      <c r="G30" s="62"/>
    </row>
    <row r="31" spans="1:7" s="61" customFormat="1" ht="12.75">
      <c r="A31" s="62" t="s">
        <v>101</v>
      </c>
      <c r="B31" s="231" t="s">
        <v>102</v>
      </c>
      <c r="C31" s="231"/>
      <c r="D31" s="67">
        <v>0.1</v>
      </c>
      <c r="E31" s="234" t="s">
        <v>74</v>
      </c>
      <c r="F31" s="234"/>
      <c r="G31" s="62"/>
    </row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</sheetData>
  <sheetProtection/>
  <mergeCells count="29">
    <mergeCell ref="E28:F28"/>
    <mergeCell ref="E29:F29"/>
    <mergeCell ref="E30:F30"/>
    <mergeCell ref="E31:F31"/>
    <mergeCell ref="B30:C30"/>
    <mergeCell ref="B31:C31"/>
    <mergeCell ref="E20:F20"/>
    <mergeCell ref="E21:F21"/>
    <mergeCell ref="E22:F22"/>
    <mergeCell ref="E23:F23"/>
    <mergeCell ref="E24:F24"/>
    <mergeCell ref="E25:F25"/>
    <mergeCell ref="E26:F26"/>
    <mergeCell ref="E27:F27"/>
    <mergeCell ref="B24:C24"/>
    <mergeCell ref="B25:C25"/>
    <mergeCell ref="B26:C26"/>
    <mergeCell ref="B27:C27"/>
    <mergeCell ref="B28:C28"/>
    <mergeCell ref="B29:C29"/>
    <mergeCell ref="A18:C18"/>
    <mergeCell ref="A1:F1"/>
    <mergeCell ref="A16:C16"/>
    <mergeCell ref="A17:C17"/>
    <mergeCell ref="A14:G14"/>
    <mergeCell ref="B23:C23"/>
    <mergeCell ref="B22:C22"/>
    <mergeCell ref="B21:C21"/>
    <mergeCell ref="B20:C20"/>
  </mergeCell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pane xSplit="1" ySplit="4" topLeftCell="K50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8.88671875" style="58" customWidth="1"/>
    <col min="3" max="3" width="8.88671875" style="59" customWidth="1"/>
    <col min="4" max="6" width="8.88671875" style="4" customWidth="1"/>
    <col min="7" max="7" width="8.88671875" style="60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38.25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outlineLevel="2">
      <c r="A5" s="5" t="s">
        <v>210</v>
      </c>
      <c r="B5" s="19" t="s">
        <v>40</v>
      </c>
      <c r="C5" s="6">
        <v>152200</v>
      </c>
      <c r="D5" s="5" t="s">
        <v>5</v>
      </c>
      <c r="E5" s="5" t="s">
        <v>36</v>
      </c>
      <c r="F5" s="5" t="s">
        <v>36</v>
      </c>
      <c r="G5" s="52"/>
      <c r="H5" s="53"/>
      <c r="I5" s="52"/>
      <c r="J5" s="52"/>
      <c r="K5" s="15"/>
      <c r="L5" s="5"/>
      <c r="M5" s="52"/>
      <c r="N5" s="15">
        <v>14.75</v>
      </c>
      <c r="O5" s="52">
        <v>1062</v>
      </c>
      <c r="P5" s="53"/>
      <c r="Q5" s="52"/>
      <c r="R5" s="52"/>
      <c r="S5" s="52"/>
      <c r="T5" s="16">
        <v>1062</v>
      </c>
    </row>
    <row r="6" spans="1:20" ht="15" outlineLevel="2">
      <c r="A6" s="12" t="s">
        <v>210</v>
      </c>
      <c r="B6" s="20" t="s">
        <v>40</v>
      </c>
      <c r="C6" s="12">
        <v>152200</v>
      </c>
      <c r="D6" s="12" t="s">
        <v>5</v>
      </c>
      <c r="E6" s="12" t="s">
        <v>111</v>
      </c>
      <c r="F6" s="12" t="s">
        <v>111</v>
      </c>
      <c r="G6" s="54"/>
      <c r="H6" s="55"/>
      <c r="I6" s="54"/>
      <c r="J6" s="54"/>
      <c r="K6" s="14">
        <v>2</v>
      </c>
      <c r="L6" s="13">
        <v>0.5</v>
      </c>
      <c r="M6" s="54">
        <v>3135</v>
      </c>
      <c r="N6" s="56"/>
      <c r="O6" s="54"/>
      <c r="P6" s="55"/>
      <c r="Q6" s="54"/>
      <c r="R6" s="54"/>
      <c r="S6" s="54"/>
      <c r="T6" s="16">
        <v>3135</v>
      </c>
    </row>
    <row r="7" spans="1:20" s="72" customFormat="1" ht="15.75" outlineLevel="1">
      <c r="A7" s="77"/>
      <c r="B7" s="78"/>
      <c r="C7" s="77"/>
      <c r="D7" s="78" t="s">
        <v>587</v>
      </c>
      <c r="E7" s="77"/>
      <c r="F7" s="77"/>
      <c r="G7" s="79">
        <f aca="true" t="shared" si="0" ref="G7:T7">SUBTOTAL(9,G5:G6)</f>
        <v>0</v>
      </c>
      <c r="H7" s="80">
        <f t="shared" si="0"/>
        <v>0</v>
      </c>
      <c r="I7" s="79">
        <f t="shared" si="0"/>
        <v>0</v>
      </c>
      <c r="J7" s="79">
        <f t="shared" si="0"/>
        <v>0</v>
      </c>
      <c r="K7" s="81">
        <f t="shared" si="0"/>
        <v>2</v>
      </c>
      <c r="L7" s="82">
        <f t="shared" si="0"/>
        <v>0.5</v>
      </c>
      <c r="M7" s="79">
        <f t="shared" si="0"/>
        <v>3135</v>
      </c>
      <c r="N7" s="83">
        <f t="shared" si="0"/>
        <v>14.75</v>
      </c>
      <c r="O7" s="79">
        <f t="shared" si="0"/>
        <v>1062</v>
      </c>
      <c r="P7" s="80">
        <f t="shared" si="0"/>
        <v>0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16">
        <f t="shared" si="0"/>
        <v>4197</v>
      </c>
    </row>
    <row r="8" spans="1:20" ht="15" outlineLevel="2">
      <c r="A8" s="5" t="s">
        <v>210</v>
      </c>
      <c r="B8" s="19" t="s">
        <v>211</v>
      </c>
      <c r="C8" s="6">
        <v>150000</v>
      </c>
      <c r="D8" s="5" t="s">
        <v>340</v>
      </c>
      <c r="E8" s="5" t="s">
        <v>107</v>
      </c>
      <c r="F8" s="7">
        <v>15</v>
      </c>
      <c r="G8" s="8">
        <v>20085.369714999983</v>
      </c>
      <c r="H8" s="9">
        <v>57545</v>
      </c>
      <c r="I8" s="8">
        <v>5754.5</v>
      </c>
      <c r="J8" s="8"/>
      <c r="K8" s="15"/>
      <c r="L8" s="5"/>
      <c r="M8" s="8"/>
      <c r="N8" s="5"/>
      <c r="O8" s="8"/>
      <c r="P8" s="9"/>
      <c r="Q8" s="8"/>
      <c r="R8" s="8"/>
      <c r="S8" s="8"/>
      <c r="T8" s="16">
        <v>25839.869714999983</v>
      </c>
    </row>
    <row r="9" spans="1:20" ht="15" outlineLevel="2">
      <c r="A9" s="5" t="s">
        <v>210</v>
      </c>
      <c r="B9" s="19" t="s">
        <v>211</v>
      </c>
      <c r="C9" s="6">
        <v>150000</v>
      </c>
      <c r="D9" s="5" t="s">
        <v>340</v>
      </c>
      <c r="E9" s="5" t="s">
        <v>107</v>
      </c>
      <c r="F9" s="7" t="s">
        <v>137</v>
      </c>
      <c r="G9" s="8">
        <v>762.9760935</v>
      </c>
      <c r="H9" s="9">
        <v>177</v>
      </c>
      <c r="I9" s="8">
        <v>10.62</v>
      </c>
      <c r="J9" s="8"/>
      <c r="K9" s="15"/>
      <c r="L9" s="5"/>
      <c r="M9" s="8"/>
      <c r="N9" s="5"/>
      <c r="O9" s="8"/>
      <c r="P9" s="9"/>
      <c r="Q9" s="8"/>
      <c r="R9" s="8"/>
      <c r="S9" s="8"/>
      <c r="T9" s="16">
        <v>773.5960935</v>
      </c>
    </row>
    <row r="10" spans="1:20" ht="15" outlineLevel="2">
      <c r="A10" s="5" t="s">
        <v>210</v>
      </c>
      <c r="B10" s="19" t="s">
        <v>211</v>
      </c>
      <c r="C10" s="6">
        <v>150000</v>
      </c>
      <c r="D10" s="5" t="s">
        <v>340</v>
      </c>
      <c r="E10" s="5" t="s">
        <v>107</v>
      </c>
      <c r="F10" s="7" t="s">
        <v>138</v>
      </c>
      <c r="G10" s="8">
        <v>1506.8723955000003</v>
      </c>
      <c r="H10" s="9">
        <v>951</v>
      </c>
      <c r="I10" s="8">
        <v>57.06</v>
      </c>
      <c r="J10" s="8"/>
      <c r="K10" s="15"/>
      <c r="L10" s="5"/>
      <c r="M10" s="8"/>
      <c r="N10" s="5"/>
      <c r="O10" s="8"/>
      <c r="P10" s="9"/>
      <c r="Q10" s="8"/>
      <c r="R10" s="8"/>
      <c r="S10" s="8"/>
      <c r="T10" s="16">
        <v>1563.9323955000002</v>
      </c>
    </row>
    <row r="11" spans="1:20" ht="15" outlineLevel="2">
      <c r="A11" s="5" t="s">
        <v>210</v>
      </c>
      <c r="B11" s="19" t="s">
        <v>211</v>
      </c>
      <c r="C11" s="6">
        <v>150000</v>
      </c>
      <c r="D11" s="5" t="s">
        <v>340</v>
      </c>
      <c r="E11" s="5" t="s">
        <v>107</v>
      </c>
      <c r="F11" s="7" t="s">
        <v>139</v>
      </c>
      <c r="G11" s="8">
        <v>408.66945</v>
      </c>
      <c r="H11" s="9">
        <v>653</v>
      </c>
      <c r="I11" s="8">
        <v>39.18</v>
      </c>
      <c r="J11" s="8"/>
      <c r="K11" s="15"/>
      <c r="L11" s="5"/>
      <c r="M11" s="8"/>
      <c r="N11" s="5"/>
      <c r="O11" s="8"/>
      <c r="P11" s="9"/>
      <c r="Q11" s="8"/>
      <c r="R11" s="8"/>
      <c r="S11" s="8"/>
      <c r="T11" s="16">
        <v>447.84945</v>
      </c>
    </row>
    <row r="12" spans="1:20" ht="15" outlineLevel="2">
      <c r="A12" s="5" t="s">
        <v>210</v>
      </c>
      <c r="B12" s="19" t="s">
        <v>211</v>
      </c>
      <c r="C12" s="6">
        <v>150000</v>
      </c>
      <c r="D12" s="5" t="s">
        <v>340</v>
      </c>
      <c r="E12" s="5" t="s">
        <v>107</v>
      </c>
      <c r="F12" s="7" t="s">
        <v>116</v>
      </c>
      <c r="G12" s="8">
        <v>596.2355406000004</v>
      </c>
      <c r="H12" s="9">
        <v>662</v>
      </c>
      <c r="I12" s="8">
        <v>317.76</v>
      </c>
      <c r="J12" s="8"/>
      <c r="K12" s="15"/>
      <c r="L12" s="5"/>
      <c r="M12" s="8"/>
      <c r="N12" s="5"/>
      <c r="O12" s="8"/>
      <c r="P12" s="9"/>
      <c r="Q12" s="8"/>
      <c r="R12" s="8"/>
      <c r="S12" s="8"/>
      <c r="T12" s="16">
        <v>913.9955406000004</v>
      </c>
    </row>
    <row r="13" spans="1:20" ht="15" outlineLevel="2">
      <c r="A13" s="5" t="s">
        <v>210</v>
      </c>
      <c r="B13" s="19" t="s">
        <v>211</v>
      </c>
      <c r="C13" s="6">
        <v>150000</v>
      </c>
      <c r="D13" s="5" t="s">
        <v>340</v>
      </c>
      <c r="E13" s="5" t="s">
        <v>107</v>
      </c>
      <c r="F13" s="5" t="s">
        <v>110</v>
      </c>
      <c r="G13" s="52"/>
      <c r="H13" s="53"/>
      <c r="I13" s="52"/>
      <c r="J13" s="52">
        <v>180</v>
      </c>
      <c r="K13" s="15"/>
      <c r="L13" s="5"/>
      <c r="M13" s="52"/>
      <c r="N13" s="5"/>
      <c r="O13" s="52"/>
      <c r="P13" s="53"/>
      <c r="Q13" s="52"/>
      <c r="R13" s="52"/>
      <c r="S13" s="52"/>
      <c r="T13" s="16">
        <v>180</v>
      </c>
    </row>
    <row r="14" spans="1:20" ht="15" outlineLevel="2">
      <c r="A14" s="5" t="s">
        <v>210</v>
      </c>
      <c r="B14" s="19" t="s">
        <v>211</v>
      </c>
      <c r="C14" s="6">
        <v>150000</v>
      </c>
      <c r="D14" s="5" t="s">
        <v>340</v>
      </c>
      <c r="E14" s="5" t="s">
        <v>107</v>
      </c>
      <c r="F14" s="7" t="s">
        <v>860</v>
      </c>
      <c r="G14" s="8">
        <v>19.24</v>
      </c>
      <c r="H14" s="9"/>
      <c r="I14" s="8"/>
      <c r="J14" s="8"/>
      <c r="K14" s="15"/>
      <c r="L14" s="5"/>
      <c r="M14" s="8"/>
      <c r="N14" s="5"/>
      <c r="O14" s="8"/>
      <c r="P14" s="9"/>
      <c r="Q14" s="8"/>
      <c r="R14" s="8"/>
      <c r="S14" s="8"/>
      <c r="T14" s="16">
        <v>19.24</v>
      </c>
    </row>
    <row r="15" spans="1:20" ht="15" outlineLevel="2">
      <c r="A15" s="5" t="s">
        <v>210</v>
      </c>
      <c r="B15" s="19" t="s">
        <v>211</v>
      </c>
      <c r="C15" s="6">
        <v>150000</v>
      </c>
      <c r="D15" s="5" t="s">
        <v>340</v>
      </c>
      <c r="E15" s="5" t="s">
        <v>36</v>
      </c>
      <c r="F15" s="5" t="s">
        <v>36</v>
      </c>
      <c r="G15" s="52"/>
      <c r="H15" s="53"/>
      <c r="I15" s="52"/>
      <c r="J15" s="52"/>
      <c r="K15" s="15"/>
      <c r="L15" s="5"/>
      <c r="M15" s="52"/>
      <c r="N15" s="15">
        <v>16.5</v>
      </c>
      <c r="O15" s="52">
        <v>1188</v>
      </c>
      <c r="P15" s="53"/>
      <c r="Q15" s="52"/>
      <c r="R15" s="52"/>
      <c r="S15" s="52"/>
      <c r="T15" s="16">
        <v>1188</v>
      </c>
    </row>
    <row r="16" spans="1:20" ht="15" outlineLevel="2">
      <c r="A16" s="5" t="s">
        <v>210</v>
      </c>
      <c r="B16" s="19" t="s">
        <v>41</v>
      </c>
      <c r="C16" s="6">
        <v>151200</v>
      </c>
      <c r="D16" s="5" t="s">
        <v>340</v>
      </c>
      <c r="E16" s="5" t="s">
        <v>36</v>
      </c>
      <c r="F16" s="5" t="s">
        <v>36</v>
      </c>
      <c r="G16" s="52"/>
      <c r="H16" s="53"/>
      <c r="I16" s="52"/>
      <c r="J16" s="52"/>
      <c r="K16" s="15"/>
      <c r="L16" s="5"/>
      <c r="M16" s="52"/>
      <c r="N16" s="15">
        <v>0.75</v>
      </c>
      <c r="O16" s="52">
        <v>54</v>
      </c>
      <c r="P16" s="53"/>
      <c r="Q16" s="52"/>
      <c r="R16" s="52"/>
      <c r="S16" s="52"/>
      <c r="T16" s="16">
        <v>54</v>
      </c>
    </row>
    <row r="17" spans="1:20" ht="15" outlineLevel="2">
      <c r="A17" s="5" t="s">
        <v>210</v>
      </c>
      <c r="B17" s="19" t="s">
        <v>211</v>
      </c>
      <c r="C17" s="6">
        <v>150000</v>
      </c>
      <c r="D17" s="5" t="s">
        <v>340</v>
      </c>
      <c r="E17" s="5" t="s">
        <v>107</v>
      </c>
      <c r="F17" s="7" t="s">
        <v>143</v>
      </c>
      <c r="G17" s="8">
        <v>2.07</v>
      </c>
      <c r="H17" s="9">
        <v>3</v>
      </c>
      <c r="I17" s="8">
        <v>0.18</v>
      </c>
      <c r="J17" s="8"/>
      <c r="K17" s="15"/>
      <c r="L17" s="5"/>
      <c r="M17" s="8"/>
      <c r="N17" s="5"/>
      <c r="O17" s="8"/>
      <c r="P17" s="9"/>
      <c r="Q17" s="8"/>
      <c r="R17" s="8"/>
      <c r="S17" s="8"/>
      <c r="T17" s="16">
        <v>2.25</v>
      </c>
    </row>
    <row r="18" spans="1:20" ht="15" outlineLevel="2">
      <c r="A18" s="12" t="s">
        <v>210</v>
      </c>
      <c r="B18" s="20" t="s">
        <v>211</v>
      </c>
      <c r="C18" s="12">
        <v>150000</v>
      </c>
      <c r="D18" s="12" t="s">
        <v>340</v>
      </c>
      <c r="E18" s="12" t="s">
        <v>111</v>
      </c>
      <c r="F18" s="12" t="s">
        <v>111</v>
      </c>
      <c r="G18" s="54"/>
      <c r="H18" s="55"/>
      <c r="I18" s="54"/>
      <c r="J18" s="54"/>
      <c r="K18" s="14">
        <v>6</v>
      </c>
      <c r="L18" s="13">
        <v>1</v>
      </c>
      <c r="M18" s="54">
        <v>18810</v>
      </c>
      <c r="N18" s="56"/>
      <c r="O18" s="54"/>
      <c r="P18" s="55"/>
      <c r="Q18" s="54"/>
      <c r="R18" s="54"/>
      <c r="S18" s="54"/>
      <c r="T18" s="16">
        <v>18810</v>
      </c>
    </row>
    <row r="19" spans="1:20" ht="15" outlineLevel="2">
      <c r="A19" s="5" t="s">
        <v>210</v>
      </c>
      <c r="B19" s="19" t="s">
        <v>211</v>
      </c>
      <c r="C19" s="6">
        <v>150000</v>
      </c>
      <c r="D19" s="5" t="s">
        <v>340</v>
      </c>
      <c r="E19" s="5" t="s">
        <v>133</v>
      </c>
      <c r="F19" s="5" t="s">
        <v>133</v>
      </c>
      <c r="G19" s="52"/>
      <c r="H19" s="53"/>
      <c r="I19" s="52"/>
      <c r="J19" s="52"/>
      <c r="K19" s="15"/>
      <c r="L19" s="5"/>
      <c r="M19" s="52"/>
      <c r="N19" s="5"/>
      <c r="O19" s="52"/>
      <c r="P19" s="53"/>
      <c r="Q19" s="52"/>
      <c r="R19" s="52"/>
      <c r="S19" s="52">
        <v>18.17</v>
      </c>
      <c r="T19" s="16">
        <v>18.17</v>
      </c>
    </row>
    <row r="20" spans="1:20" s="72" customFormat="1" ht="15.75" outlineLevel="1">
      <c r="A20" s="77"/>
      <c r="B20" s="78"/>
      <c r="C20" s="77"/>
      <c r="D20" s="78" t="s">
        <v>588</v>
      </c>
      <c r="E20" s="77"/>
      <c r="F20" s="77"/>
      <c r="G20" s="79">
        <f aca="true" t="shared" si="1" ref="G20:T20">SUBTOTAL(9,G8:G19)</f>
        <v>23381.433194599984</v>
      </c>
      <c r="H20" s="80">
        <f t="shared" si="1"/>
        <v>59991</v>
      </c>
      <c r="I20" s="79">
        <f t="shared" si="1"/>
        <v>6179.300000000001</v>
      </c>
      <c r="J20" s="79">
        <f t="shared" si="1"/>
        <v>180</v>
      </c>
      <c r="K20" s="81">
        <f t="shared" si="1"/>
        <v>6</v>
      </c>
      <c r="L20" s="82">
        <f t="shared" si="1"/>
        <v>1</v>
      </c>
      <c r="M20" s="79">
        <f t="shared" si="1"/>
        <v>18810</v>
      </c>
      <c r="N20" s="83">
        <f t="shared" si="1"/>
        <v>17.25</v>
      </c>
      <c r="O20" s="79">
        <f t="shared" si="1"/>
        <v>1242</v>
      </c>
      <c r="P20" s="80">
        <f t="shared" si="1"/>
        <v>0</v>
      </c>
      <c r="Q20" s="79">
        <f t="shared" si="1"/>
        <v>0</v>
      </c>
      <c r="R20" s="79">
        <f t="shared" si="1"/>
        <v>0</v>
      </c>
      <c r="S20" s="79">
        <f t="shared" si="1"/>
        <v>18.17</v>
      </c>
      <c r="T20" s="16">
        <f t="shared" si="1"/>
        <v>49810.90319459999</v>
      </c>
    </row>
    <row r="21" spans="1:20" ht="15" outlineLevel="2">
      <c r="A21" s="12" t="s">
        <v>210</v>
      </c>
      <c r="B21" s="20" t="s">
        <v>41</v>
      </c>
      <c r="C21" s="12">
        <v>151200</v>
      </c>
      <c r="D21" s="12" t="s">
        <v>6</v>
      </c>
      <c r="E21" s="12" t="s">
        <v>111</v>
      </c>
      <c r="F21" s="12" t="s">
        <v>111</v>
      </c>
      <c r="G21" s="54"/>
      <c r="H21" s="55"/>
      <c r="I21" s="54"/>
      <c r="J21" s="54"/>
      <c r="K21" s="14">
        <v>2</v>
      </c>
      <c r="L21" s="13">
        <v>1</v>
      </c>
      <c r="M21" s="54">
        <v>6270</v>
      </c>
      <c r="N21" s="56"/>
      <c r="O21" s="54"/>
      <c r="P21" s="55"/>
      <c r="Q21" s="54"/>
      <c r="R21" s="54"/>
      <c r="S21" s="54"/>
      <c r="T21" s="16">
        <v>6270</v>
      </c>
    </row>
    <row r="22" spans="1:20" s="72" customFormat="1" ht="15.75" outlineLevel="1">
      <c r="A22" s="77"/>
      <c r="B22" s="78"/>
      <c r="C22" s="77"/>
      <c r="D22" s="78" t="s">
        <v>589</v>
      </c>
      <c r="E22" s="77"/>
      <c r="F22" s="77"/>
      <c r="G22" s="79">
        <f aca="true" t="shared" si="2" ref="G22:T22">SUBTOTAL(9,G21:G21)</f>
        <v>0</v>
      </c>
      <c r="H22" s="80">
        <f t="shared" si="2"/>
        <v>0</v>
      </c>
      <c r="I22" s="79">
        <f t="shared" si="2"/>
        <v>0</v>
      </c>
      <c r="J22" s="79">
        <f t="shared" si="2"/>
        <v>0</v>
      </c>
      <c r="K22" s="81">
        <f t="shared" si="2"/>
        <v>2</v>
      </c>
      <c r="L22" s="82">
        <f t="shared" si="2"/>
        <v>1</v>
      </c>
      <c r="M22" s="79">
        <f t="shared" si="2"/>
        <v>6270</v>
      </c>
      <c r="N22" s="83">
        <f t="shared" si="2"/>
        <v>0</v>
      </c>
      <c r="O22" s="79">
        <f t="shared" si="2"/>
        <v>0</v>
      </c>
      <c r="P22" s="80">
        <f t="shared" si="2"/>
        <v>0</v>
      </c>
      <c r="Q22" s="79">
        <f t="shared" si="2"/>
        <v>0</v>
      </c>
      <c r="R22" s="79">
        <f t="shared" si="2"/>
        <v>0</v>
      </c>
      <c r="S22" s="79">
        <f t="shared" si="2"/>
        <v>0</v>
      </c>
      <c r="T22" s="16">
        <f t="shared" si="2"/>
        <v>6270</v>
      </c>
    </row>
    <row r="23" spans="1:20" ht="15" outlineLevel="2">
      <c r="A23" s="5" t="s">
        <v>210</v>
      </c>
      <c r="B23" s="19" t="s">
        <v>212</v>
      </c>
      <c r="C23" s="6" t="s">
        <v>213</v>
      </c>
      <c r="D23" s="5" t="s">
        <v>341</v>
      </c>
      <c r="E23" s="5" t="s">
        <v>107</v>
      </c>
      <c r="F23" s="7">
        <v>15</v>
      </c>
      <c r="G23" s="8">
        <v>5271.274315000015</v>
      </c>
      <c r="H23" s="9">
        <v>14565</v>
      </c>
      <c r="I23" s="8">
        <v>1456.5</v>
      </c>
      <c r="J23" s="8"/>
      <c r="K23" s="15"/>
      <c r="L23" s="5"/>
      <c r="M23" s="8"/>
      <c r="N23" s="5"/>
      <c r="O23" s="8"/>
      <c r="P23" s="9"/>
      <c r="Q23" s="8"/>
      <c r="R23" s="8"/>
      <c r="S23" s="8"/>
      <c r="T23" s="16">
        <v>6727.774315000015</v>
      </c>
    </row>
    <row r="24" spans="1:20" ht="15" outlineLevel="2">
      <c r="A24" s="5" t="s">
        <v>210</v>
      </c>
      <c r="B24" s="19" t="s">
        <v>212</v>
      </c>
      <c r="C24" s="6" t="s">
        <v>213</v>
      </c>
      <c r="D24" s="5" t="s">
        <v>341</v>
      </c>
      <c r="E24" s="5" t="s">
        <v>107</v>
      </c>
      <c r="F24" s="7" t="s">
        <v>137</v>
      </c>
      <c r="G24" s="8">
        <v>742.9750590000001</v>
      </c>
      <c r="H24" s="9">
        <v>139</v>
      </c>
      <c r="I24" s="8">
        <v>8.34</v>
      </c>
      <c r="J24" s="8"/>
      <c r="K24" s="15"/>
      <c r="L24" s="5"/>
      <c r="M24" s="8"/>
      <c r="N24" s="5"/>
      <c r="O24" s="8"/>
      <c r="P24" s="9"/>
      <c r="Q24" s="8"/>
      <c r="R24" s="8"/>
      <c r="S24" s="8"/>
      <c r="T24" s="16">
        <v>751.3150590000001</v>
      </c>
    </row>
    <row r="25" spans="1:20" ht="15" outlineLevel="2">
      <c r="A25" s="5" t="s">
        <v>210</v>
      </c>
      <c r="B25" s="19" t="s">
        <v>212</v>
      </c>
      <c r="C25" s="6" t="s">
        <v>213</v>
      </c>
      <c r="D25" s="5" t="s">
        <v>341</v>
      </c>
      <c r="E25" s="5" t="s">
        <v>107</v>
      </c>
      <c r="F25" s="7" t="s">
        <v>138</v>
      </c>
      <c r="G25" s="8">
        <v>9032.01637349999</v>
      </c>
      <c r="H25" s="9">
        <v>3857</v>
      </c>
      <c r="I25" s="8">
        <v>231.42</v>
      </c>
      <c r="J25" s="8"/>
      <c r="K25" s="15"/>
      <c r="L25" s="5"/>
      <c r="M25" s="8"/>
      <c r="N25" s="5"/>
      <c r="O25" s="8"/>
      <c r="P25" s="9"/>
      <c r="Q25" s="8"/>
      <c r="R25" s="8"/>
      <c r="S25" s="8"/>
      <c r="T25" s="16">
        <v>9263.43637349999</v>
      </c>
    </row>
    <row r="26" spans="1:20" ht="15" outlineLevel="2">
      <c r="A26" s="5" t="s">
        <v>210</v>
      </c>
      <c r="B26" s="19" t="s">
        <v>212</v>
      </c>
      <c r="C26" s="6" t="s">
        <v>213</v>
      </c>
      <c r="D26" s="5" t="s">
        <v>341</v>
      </c>
      <c r="E26" s="5" t="s">
        <v>107</v>
      </c>
      <c r="F26" s="7" t="s">
        <v>139</v>
      </c>
      <c r="G26" s="8">
        <v>8897.27685</v>
      </c>
      <c r="H26" s="9">
        <v>5470</v>
      </c>
      <c r="I26" s="8">
        <v>328.2</v>
      </c>
      <c r="J26" s="8"/>
      <c r="K26" s="15"/>
      <c r="L26" s="5"/>
      <c r="M26" s="8"/>
      <c r="N26" s="5"/>
      <c r="O26" s="8"/>
      <c r="P26" s="9"/>
      <c r="Q26" s="8"/>
      <c r="R26" s="8"/>
      <c r="S26" s="8"/>
      <c r="T26" s="16">
        <v>9225.476850000001</v>
      </c>
    </row>
    <row r="27" spans="1:20" ht="15" outlineLevel="2">
      <c r="A27" s="5" t="s">
        <v>210</v>
      </c>
      <c r="B27" s="19" t="s">
        <v>212</v>
      </c>
      <c r="C27" s="6" t="s">
        <v>213</v>
      </c>
      <c r="D27" s="5" t="s">
        <v>341</v>
      </c>
      <c r="E27" s="5" t="s">
        <v>107</v>
      </c>
      <c r="F27" s="7" t="s">
        <v>116</v>
      </c>
      <c r="G27" s="8">
        <v>453.0016232</v>
      </c>
      <c r="H27" s="9">
        <v>465</v>
      </c>
      <c r="I27" s="8">
        <v>223.2</v>
      </c>
      <c r="J27" s="8"/>
      <c r="K27" s="15"/>
      <c r="L27" s="5"/>
      <c r="M27" s="8"/>
      <c r="N27" s="5"/>
      <c r="O27" s="8"/>
      <c r="P27" s="9"/>
      <c r="Q27" s="8"/>
      <c r="R27" s="8"/>
      <c r="S27" s="8"/>
      <c r="T27" s="16">
        <v>676.2016232</v>
      </c>
    </row>
    <row r="28" spans="1:20" ht="15" outlineLevel="2">
      <c r="A28" s="5" t="s">
        <v>210</v>
      </c>
      <c r="B28" s="19" t="s">
        <v>212</v>
      </c>
      <c r="C28" s="6" t="s">
        <v>213</v>
      </c>
      <c r="D28" s="5" t="s">
        <v>341</v>
      </c>
      <c r="E28" s="5" t="s">
        <v>107</v>
      </c>
      <c r="F28" s="7" t="s">
        <v>171</v>
      </c>
      <c r="G28" s="8">
        <v>20.278456</v>
      </c>
      <c r="H28" s="9">
        <v>7</v>
      </c>
      <c r="I28" s="8">
        <v>0.42</v>
      </c>
      <c r="J28" s="8"/>
      <c r="K28" s="15"/>
      <c r="L28" s="5"/>
      <c r="M28" s="8"/>
      <c r="N28" s="5"/>
      <c r="O28" s="8"/>
      <c r="P28" s="9"/>
      <c r="Q28" s="8"/>
      <c r="R28" s="8"/>
      <c r="S28" s="8"/>
      <c r="T28" s="16">
        <v>20.698456</v>
      </c>
    </row>
    <row r="29" spans="1:20" ht="15" outlineLevel="2">
      <c r="A29" s="5" t="s">
        <v>210</v>
      </c>
      <c r="B29" s="19" t="s">
        <v>212</v>
      </c>
      <c r="C29" s="6" t="s">
        <v>213</v>
      </c>
      <c r="D29" s="5" t="s">
        <v>341</v>
      </c>
      <c r="E29" s="5" t="s">
        <v>107</v>
      </c>
      <c r="F29" s="5" t="s">
        <v>110</v>
      </c>
      <c r="G29" s="52"/>
      <c r="H29" s="53"/>
      <c r="I29" s="52"/>
      <c r="J29" s="52">
        <v>180</v>
      </c>
      <c r="K29" s="15"/>
      <c r="L29" s="5"/>
      <c r="M29" s="52"/>
      <c r="N29" s="5"/>
      <c r="O29" s="52"/>
      <c r="P29" s="53"/>
      <c r="Q29" s="52"/>
      <c r="R29" s="52"/>
      <c r="S29" s="52"/>
      <c r="T29" s="16">
        <v>180</v>
      </c>
    </row>
    <row r="30" spans="1:20" ht="15" outlineLevel="2">
      <c r="A30" s="5" t="s">
        <v>210</v>
      </c>
      <c r="B30" s="19" t="s">
        <v>212</v>
      </c>
      <c r="C30" s="6" t="s">
        <v>501</v>
      </c>
      <c r="D30" s="5" t="s">
        <v>341</v>
      </c>
      <c r="E30" s="5" t="s">
        <v>36</v>
      </c>
      <c r="F30" s="5" t="s">
        <v>36</v>
      </c>
      <c r="G30" s="52"/>
      <c r="H30" s="53"/>
      <c r="I30" s="52"/>
      <c r="J30" s="52"/>
      <c r="K30" s="15"/>
      <c r="L30" s="5"/>
      <c r="M30" s="52"/>
      <c r="N30" s="15">
        <v>3.75</v>
      </c>
      <c r="O30" s="52">
        <v>270</v>
      </c>
      <c r="P30" s="53"/>
      <c r="Q30" s="52"/>
      <c r="R30" s="52"/>
      <c r="S30" s="52"/>
      <c r="T30" s="16">
        <v>270</v>
      </c>
    </row>
    <row r="31" spans="1:20" ht="15" outlineLevel="2">
      <c r="A31" s="5" t="s">
        <v>210</v>
      </c>
      <c r="B31" s="19" t="s">
        <v>212</v>
      </c>
      <c r="C31" s="6" t="s">
        <v>213</v>
      </c>
      <c r="D31" s="5" t="s">
        <v>341</v>
      </c>
      <c r="E31" s="5" t="s">
        <v>107</v>
      </c>
      <c r="F31" s="7" t="s">
        <v>143</v>
      </c>
      <c r="G31" s="8">
        <v>33.87</v>
      </c>
      <c r="H31" s="9">
        <v>31</v>
      </c>
      <c r="I31" s="8">
        <v>1.86</v>
      </c>
      <c r="J31" s="8"/>
      <c r="K31" s="15"/>
      <c r="L31" s="5"/>
      <c r="M31" s="8"/>
      <c r="N31" s="5"/>
      <c r="O31" s="8"/>
      <c r="P31" s="9"/>
      <c r="Q31" s="8"/>
      <c r="R31" s="8"/>
      <c r="S31" s="8"/>
      <c r="T31" s="16">
        <v>35.73</v>
      </c>
    </row>
    <row r="32" spans="1:20" ht="15" outlineLevel="2">
      <c r="A32" s="5" t="s">
        <v>210</v>
      </c>
      <c r="B32" s="19" t="s">
        <v>212</v>
      </c>
      <c r="C32" s="6" t="s">
        <v>213</v>
      </c>
      <c r="D32" s="5" t="s">
        <v>341</v>
      </c>
      <c r="E32" s="5" t="s">
        <v>107</v>
      </c>
      <c r="F32" s="7" t="s">
        <v>157</v>
      </c>
      <c r="G32" s="8">
        <v>21.01</v>
      </c>
      <c r="H32" s="9">
        <v>2</v>
      </c>
      <c r="I32" s="8">
        <v>0.12</v>
      </c>
      <c r="J32" s="8"/>
      <c r="K32" s="15"/>
      <c r="L32" s="5"/>
      <c r="M32" s="8"/>
      <c r="N32" s="5"/>
      <c r="O32" s="8"/>
      <c r="P32" s="9"/>
      <c r="Q32" s="8"/>
      <c r="R32" s="8"/>
      <c r="S32" s="8"/>
      <c r="T32" s="16">
        <v>21.13</v>
      </c>
    </row>
    <row r="33" spans="1:20" ht="15" outlineLevel="2">
      <c r="A33" s="5" t="s">
        <v>210</v>
      </c>
      <c r="B33" s="19" t="s">
        <v>212</v>
      </c>
      <c r="C33" s="6" t="s">
        <v>213</v>
      </c>
      <c r="D33" s="5" t="s">
        <v>341</v>
      </c>
      <c r="E33" s="5" t="s">
        <v>107</v>
      </c>
      <c r="F33" s="7" t="s">
        <v>214</v>
      </c>
      <c r="G33" s="8">
        <v>67.67</v>
      </c>
      <c r="H33" s="9">
        <v>14</v>
      </c>
      <c r="I33" s="8">
        <v>0.84</v>
      </c>
      <c r="J33" s="8"/>
      <c r="K33" s="15"/>
      <c r="L33" s="5"/>
      <c r="M33" s="8"/>
      <c r="N33" s="5"/>
      <c r="O33" s="8"/>
      <c r="P33" s="9"/>
      <c r="Q33" s="8"/>
      <c r="R33" s="8"/>
      <c r="S33" s="8"/>
      <c r="T33" s="16">
        <v>68.51</v>
      </c>
    </row>
    <row r="34" spans="1:20" ht="15" outlineLevel="2">
      <c r="A34" s="12" t="s">
        <v>210</v>
      </c>
      <c r="B34" s="20" t="s">
        <v>212</v>
      </c>
      <c r="C34" s="12" t="s">
        <v>501</v>
      </c>
      <c r="D34" s="12" t="s">
        <v>341</v>
      </c>
      <c r="E34" s="12" t="s">
        <v>111</v>
      </c>
      <c r="F34" s="12" t="s">
        <v>111</v>
      </c>
      <c r="G34" s="54"/>
      <c r="H34" s="55"/>
      <c r="I34" s="54"/>
      <c r="J34" s="54"/>
      <c r="K34" s="14">
        <v>2</v>
      </c>
      <c r="L34" s="13">
        <v>0.95</v>
      </c>
      <c r="M34" s="54">
        <v>5956.5</v>
      </c>
      <c r="N34" s="56"/>
      <c r="O34" s="54"/>
      <c r="P34" s="55"/>
      <c r="Q34" s="54"/>
      <c r="R34" s="54"/>
      <c r="S34" s="54"/>
      <c r="T34" s="16">
        <v>5956.5</v>
      </c>
    </row>
    <row r="35" spans="1:20" ht="15" outlineLevel="2">
      <c r="A35" s="5" t="s">
        <v>210</v>
      </c>
      <c r="B35" s="19" t="s">
        <v>212</v>
      </c>
      <c r="C35" s="6" t="s">
        <v>213</v>
      </c>
      <c r="D35" s="5" t="s">
        <v>341</v>
      </c>
      <c r="E35" s="5" t="s">
        <v>133</v>
      </c>
      <c r="F35" s="5" t="s">
        <v>133</v>
      </c>
      <c r="G35" s="52"/>
      <c r="H35" s="53"/>
      <c r="I35" s="52"/>
      <c r="J35" s="52"/>
      <c r="K35" s="15"/>
      <c r="L35" s="5"/>
      <c r="M35" s="52"/>
      <c r="N35" s="5"/>
      <c r="O35" s="52"/>
      <c r="P35" s="53"/>
      <c r="Q35" s="52"/>
      <c r="R35" s="52"/>
      <c r="S35" s="52">
        <v>8.95</v>
      </c>
      <c r="T35" s="16">
        <v>8.95</v>
      </c>
    </row>
    <row r="36" spans="1:20" s="72" customFormat="1" ht="15.75" outlineLevel="1">
      <c r="A36" s="77"/>
      <c r="B36" s="78"/>
      <c r="C36" s="77"/>
      <c r="D36" s="78" t="s">
        <v>590</v>
      </c>
      <c r="E36" s="77"/>
      <c r="F36" s="77"/>
      <c r="G36" s="79">
        <f aca="true" t="shared" si="3" ref="G36:T36">SUBTOTAL(9,G23:G35)</f>
        <v>24539.3726767</v>
      </c>
      <c r="H36" s="80">
        <f t="shared" si="3"/>
        <v>24550</v>
      </c>
      <c r="I36" s="79">
        <f t="shared" si="3"/>
        <v>2250.9</v>
      </c>
      <c r="J36" s="79">
        <f t="shared" si="3"/>
        <v>180</v>
      </c>
      <c r="K36" s="81">
        <f t="shared" si="3"/>
        <v>2</v>
      </c>
      <c r="L36" s="82">
        <f t="shared" si="3"/>
        <v>0.95</v>
      </c>
      <c r="M36" s="79">
        <f t="shared" si="3"/>
        <v>5956.5</v>
      </c>
      <c r="N36" s="83">
        <f t="shared" si="3"/>
        <v>3.75</v>
      </c>
      <c r="O36" s="79">
        <f t="shared" si="3"/>
        <v>270</v>
      </c>
      <c r="P36" s="80">
        <f t="shared" si="3"/>
        <v>0</v>
      </c>
      <c r="Q36" s="79">
        <f t="shared" si="3"/>
        <v>0</v>
      </c>
      <c r="R36" s="79">
        <f t="shared" si="3"/>
        <v>0</v>
      </c>
      <c r="S36" s="79">
        <f t="shared" si="3"/>
        <v>8.95</v>
      </c>
      <c r="T36" s="16">
        <f t="shared" si="3"/>
        <v>33205.722676699996</v>
      </c>
    </row>
    <row r="37" spans="1:20" ht="15" outlineLevel="2">
      <c r="A37" s="12" t="s">
        <v>210</v>
      </c>
      <c r="B37" s="20" t="s">
        <v>41</v>
      </c>
      <c r="C37" s="12">
        <v>151601</v>
      </c>
      <c r="D37" s="12" t="s">
        <v>7</v>
      </c>
      <c r="E37" s="12" t="s">
        <v>111</v>
      </c>
      <c r="F37" s="12" t="s">
        <v>111</v>
      </c>
      <c r="G37" s="54"/>
      <c r="H37" s="55"/>
      <c r="I37" s="54"/>
      <c r="J37" s="54"/>
      <c r="K37" s="14">
        <v>2</v>
      </c>
      <c r="L37" s="13">
        <v>1</v>
      </c>
      <c r="M37" s="54">
        <v>6270</v>
      </c>
      <c r="N37" s="56"/>
      <c r="O37" s="54"/>
      <c r="P37" s="55"/>
      <c r="Q37" s="54"/>
      <c r="R37" s="54"/>
      <c r="S37" s="54"/>
      <c r="T37" s="16">
        <v>6270</v>
      </c>
    </row>
    <row r="38" spans="1:20" s="72" customFormat="1" ht="15.75" outlineLevel="1" collapsed="1">
      <c r="A38" s="77"/>
      <c r="B38" s="78"/>
      <c r="C38" s="77"/>
      <c r="D38" s="78" t="s">
        <v>591</v>
      </c>
      <c r="E38" s="77"/>
      <c r="F38" s="77"/>
      <c r="G38" s="79">
        <f aca="true" t="shared" si="4" ref="G38:T38">SUBTOTAL(9,G37:G37)</f>
        <v>0</v>
      </c>
      <c r="H38" s="80">
        <f t="shared" si="4"/>
        <v>0</v>
      </c>
      <c r="I38" s="79">
        <f t="shared" si="4"/>
        <v>0</v>
      </c>
      <c r="J38" s="79">
        <f t="shared" si="4"/>
        <v>0</v>
      </c>
      <c r="K38" s="81">
        <f t="shared" si="4"/>
        <v>2</v>
      </c>
      <c r="L38" s="82">
        <f t="shared" si="4"/>
        <v>1</v>
      </c>
      <c r="M38" s="79">
        <f t="shared" si="4"/>
        <v>6270</v>
      </c>
      <c r="N38" s="83">
        <f t="shared" si="4"/>
        <v>0</v>
      </c>
      <c r="O38" s="79">
        <f t="shared" si="4"/>
        <v>0</v>
      </c>
      <c r="P38" s="80">
        <f t="shared" si="4"/>
        <v>0</v>
      </c>
      <c r="Q38" s="79">
        <f t="shared" si="4"/>
        <v>0</v>
      </c>
      <c r="R38" s="79">
        <f t="shared" si="4"/>
        <v>0</v>
      </c>
      <c r="S38" s="79">
        <f t="shared" si="4"/>
        <v>0</v>
      </c>
      <c r="T38" s="16">
        <f t="shared" si="4"/>
        <v>6270</v>
      </c>
    </row>
    <row r="39" spans="1:20" ht="15" outlineLevel="2">
      <c r="A39" s="5" t="s">
        <v>210</v>
      </c>
      <c r="B39" s="19" t="s">
        <v>41</v>
      </c>
      <c r="C39" s="6">
        <v>151401</v>
      </c>
      <c r="D39" s="5" t="s">
        <v>8</v>
      </c>
      <c r="E39" s="5" t="s">
        <v>36</v>
      </c>
      <c r="F39" s="5" t="s">
        <v>36</v>
      </c>
      <c r="G39" s="52"/>
      <c r="H39" s="53"/>
      <c r="I39" s="52"/>
      <c r="J39" s="52"/>
      <c r="K39" s="15"/>
      <c r="L39" s="5"/>
      <c r="M39" s="52"/>
      <c r="N39" s="15">
        <v>1.25</v>
      </c>
      <c r="O39" s="52">
        <v>90</v>
      </c>
      <c r="P39" s="53"/>
      <c r="Q39" s="52"/>
      <c r="R39" s="52"/>
      <c r="S39" s="52"/>
      <c r="T39" s="16">
        <v>90</v>
      </c>
    </row>
    <row r="40" spans="1:20" ht="15" outlineLevel="2">
      <c r="A40" s="12" t="s">
        <v>210</v>
      </c>
      <c r="B40" s="20" t="s">
        <v>41</v>
      </c>
      <c r="C40" s="12">
        <v>151401</v>
      </c>
      <c r="D40" s="12" t="s">
        <v>8</v>
      </c>
      <c r="E40" s="12" t="s">
        <v>111</v>
      </c>
      <c r="F40" s="12" t="s">
        <v>111</v>
      </c>
      <c r="G40" s="54"/>
      <c r="H40" s="55"/>
      <c r="I40" s="54"/>
      <c r="J40" s="54"/>
      <c r="K40" s="14">
        <v>2</v>
      </c>
      <c r="L40" s="13">
        <v>1</v>
      </c>
      <c r="M40" s="54">
        <v>6270</v>
      </c>
      <c r="N40" s="56"/>
      <c r="O40" s="54"/>
      <c r="P40" s="55"/>
      <c r="Q40" s="54"/>
      <c r="R40" s="54"/>
      <c r="S40" s="54"/>
      <c r="T40" s="16">
        <v>6270</v>
      </c>
    </row>
    <row r="41" spans="1:20" s="72" customFormat="1" ht="15.75" outlineLevel="1" collapsed="1">
      <c r="A41" s="77"/>
      <c r="B41" s="78"/>
      <c r="C41" s="77"/>
      <c r="D41" s="78" t="s">
        <v>592</v>
      </c>
      <c r="E41" s="77"/>
      <c r="F41" s="77"/>
      <c r="G41" s="79">
        <f aca="true" t="shared" si="5" ref="G41:T41">SUBTOTAL(9,G39:G40)</f>
        <v>0</v>
      </c>
      <c r="H41" s="80">
        <f t="shared" si="5"/>
        <v>0</v>
      </c>
      <c r="I41" s="79">
        <f t="shared" si="5"/>
        <v>0</v>
      </c>
      <c r="J41" s="79">
        <f t="shared" si="5"/>
        <v>0</v>
      </c>
      <c r="K41" s="81">
        <f t="shared" si="5"/>
        <v>2</v>
      </c>
      <c r="L41" s="82">
        <f t="shared" si="5"/>
        <v>1</v>
      </c>
      <c r="M41" s="79">
        <f t="shared" si="5"/>
        <v>6270</v>
      </c>
      <c r="N41" s="83">
        <f t="shared" si="5"/>
        <v>1.25</v>
      </c>
      <c r="O41" s="79">
        <f t="shared" si="5"/>
        <v>90</v>
      </c>
      <c r="P41" s="80">
        <f t="shared" si="5"/>
        <v>0</v>
      </c>
      <c r="Q41" s="79">
        <f t="shared" si="5"/>
        <v>0</v>
      </c>
      <c r="R41" s="79">
        <f t="shared" si="5"/>
        <v>0</v>
      </c>
      <c r="S41" s="79">
        <f t="shared" si="5"/>
        <v>0</v>
      </c>
      <c r="T41" s="16">
        <f t="shared" si="5"/>
        <v>6360</v>
      </c>
    </row>
    <row r="42" spans="1:20" ht="15" outlineLevel="2">
      <c r="A42" s="5" t="s">
        <v>210</v>
      </c>
      <c r="B42" s="19" t="s">
        <v>212</v>
      </c>
      <c r="C42" s="6">
        <v>153300</v>
      </c>
      <c r="D42" s="5" t="s">
        <v>342</v>
      </c>
      <c r="E42" s="5" t="s">
        <v>107</v>
      </c>
      <c r="F42" s="7" t="s">
        <v>116</v>
      </c>
      <c r="G42" s="8">
        <v>3.0888619999999998</v>
      </c>
      <c r="H42" s="9">
        <v>3</v>
      </c>
      <c r="I42" s="8">
        <v>1.44</v>
      </c>
      <c r="J42" s="8"/>
      <c r="K42" s="15"/>
      <c r="L42" s="5"/>
      <c r="M42" s="8"/>
      <c r="N42" s="5"/>
      <c r="O42" s="8"/>
      <c r="P42" s="9"/>
      <c r="Q42" s="8"/>
      <c r="R42" s="8"/>
      <c r="S42" s="8"/>
      <c r="T42" s="16">
        <v>4.528862</v>
      </c>
    </row>
    <row r="43" spans="1:20" ht="15" outlineLevel="2">
      <c r="A43" s="5" t="s">
        <v>210</v>
      </c>
      <c r="B43" s="19" t="s">
        <v>212</v>
      </c>
      <c r="C43" s="6">
        <v>153300</v>
      </c>
      <c r="D43" s="5" t="s">
        <v>342</v>
      </c>
      <c r="E43" s="5" t="s">
        <v>107</v>
      </c>
      <c r="F43" s="5" t="s">
        <v>110</v>
      </c>
      <c r="G43" s="52"/>
      <c r="H43" s="53"/>
      <c r="I43" s="52"/>
      <c r="J43" s="52">
        <v>15</v>
      </c>
      <c r="K43" s="15"/>
      <c r="L43" s="5"/>
      <c r="M43" s="52"/>
      <c r="N43" s="5"/>
      <c r="O43" s="52"/>
      <c r="P43" s="53"/>
      <c r="Q43" s="52"/>
      <c r="R43" s="52"/>
      <c r="S43" s="52"/>
      <c r="T43" s="16">
        <v>15</v>
      </c>
    </row>
    <row r="44" spans="1:20" ht="15" outlineLevel="2">
      <c r="A44" s="5" t="s">
        <v>210</v>
      </c>
      <c r="B44" s="19" t="s">
        <v>212</v>
      </c>
      <c r="C44" s="6">
        <v>153300</v>
      </c>
      <c r="D44" s="5" t="s">
        <v>342</v>
      </c>
      <c r="E44" s="5" t="s">
        <v>36</v>
      </c>
      <c r="F44" s="5" t="s">
        <v>36</v>
      </c>
      <c r="G44" s="52"/>
      <c r="H44" s="53"/>
      <c r="I44" s="52"/>
      <c r="J44" s="52"/>
      <c r="K44" s="15"/>
      <c r="L44" s="5"/>
      <c r="M44" s="52"/>
      <c r="N44" s="15">
        <v>0.5</v>
      </c>
      <c r="O44" s="52">
        <v>36</v>
      </c>
      <c r="P44" s="53"/>
      <c r="Q44" s="52"/>
      <c r="R44" s="52"/>
      <c r="S44" s="52"/>
      <c r="T44" s="16">
        <v>36</v>
      </c>
    </row>
    <row r="45" spans="1:20" ht="15" outlineLevel="2">
      <c r="A45" s="12" t="s">
        <v>210</v>
      </c>
      <c r="B45" s="20" t="s">
        <v>212</v>
      </c>
      <c r="C45" s="12">
        <v>153300</v>
      </c>
      <c r="D45" s="12" t="s">
        <v>342</v>
      </c>
      <c r="E45" s="12" t="s">
        <v>111</v>
      </c>
      <c r="F45" s="12" t="s">
        <v>111</v>
      </c>
      <c r="G45" s="54"/>
      <c r="H45" s="55"/>
      <c r="I45" s="54"/>
      <c r="J45" s="54"/>
      <c r="K45" s="14">
        <v>1</v>
      </c>
      <c r="L45" s="13">
        <v>1</v>
      </c>
      <c r="M45" s="54">
        <v>3135</v>
      </c>
      <c r="N45" s="56"/>
      <c r="O45" s="54"/>
      <c r="P45" s="55"/>
      <c r="Q45" s="54"/>
      <c r="R45" s="54"/>
      <c r="S45" s="54"/>
      <c r="T45" s="16">
        <v>3135</v>
      </c>
    </row>
    <row r="46" spans="1:20" s="72" customFormat="1" ht="15.75" outlineLevel="1" collapsed="1">
      <c r="A46" s="77"/>
      <c r="B46" s="78"/>
      <c r="C46" s="77"/>
      <c r="D46" s="78" t="s">
        <v>593</v>
      </c>
      <c r="E46" s="77"/>
      <c r="F46" s="77"/>
      <c r="G46" s="79">
        <f aca="true" t="shared" si="6" ref="G46:T46">SUBTOTAL(9,G42:G45)</f>
        <v>3.0888619999999998</v>
      </c>
      <c r="H46" s="80">
        <f t="shared" si="6"/>
        <v>3</v>
      </c>
      <c r="I46" s="79">
        <f t="shared" si="6"/>
        <v>1.44</v>
      </c>
      <c r="J46" s="79">
        <f t="shared" si="6"/>
        <v>15</v>
      </c>
      <c r="K46" s="81">
        <f t="shared" si="6"/>
        <v>1</v>
      </c>
      <c r="L46" s="82">
        <f t="shared" si="6"/>
        <v>1</v>
      </c>
      <c r="M46" s="79">
        <f t="shared" si="6"/>
        <v>3135</v>
      </c>
      <c r="N46" s="83">
        <f t="shared" si="6"/>
        <v>0.5</v>
      </c>
      <c r="O46" s="79">
        <f t="shared" si="6"/>
        <v>36</v>
      </c>
      <c r="P46" s="80">
        <f t="shared" si="6"/>
        <v>0</v>
      </c>
      <c r="Q46" s="79">
        <f t="shared" si="6"/>
        <v>0</v>
      </c>
      <c r="R46" s="79">
        <f t="shared" si="6"/>
        <v>0</v>
      </c>
      <c r="S46" s="79">
        <f t="shared" si="6"/>
        <v>0</v>
      </c>
      <c r="T46" s="16">
        <f t="shared" si="6"/>
        <v>3190.528862</v>
      </c>
    </row>
    <row r="47" spans="1:20" ht="15" outlineLevel="2">
      <c r="A47" s="5" t="s">
        <v>210</v>
      </c>
      <c r="B47" s="19" t="s">
        <v>212</v>
      </c>
      <c r="C47" s="6">
        <v>153800</v>
      </c>
      <c r="D47" s="5" t="s">
        <v>343</v>
      </c>
      <c r="E47" s="5" t="s">
        <v>107</v>
      </c>
      <c r="F47" s="7">
        <v>15</v>
      </c>
      <c r="G47" s="8">
        <v>7227.082845000009</v>
      </c>
      <c r="H47" s="9">
        <v>20782</v>
      </c>
      <c r="I47" s="8">
        <v>2078.2</v>
      </c>
      <c r="J47" s="8"/>
      <c r="K47" s="15"/>
      <c r="L47" s="5"/>
      <c r="M47" s="8"/>
      <c r="N47" s="5"/>
      <c r="O47" s="8"/>
      <c r="P47" s="9"/>
      <c r="Q47" s="8"/>
      <c r="R47" s="8"/>
      <c r="S47" s="8"/>
      <c r="T47" s="16">
        <v>9305.282845000009</v>
      </c>
    </row>
    <row r="48" spans="1:20" ht="15" outlineLevel="2">
      <c r="A48" s="5" t="s">
        <v>210</v>
      </c>
      <c r="B48" s="19" t="s">
        <v>212</v>
      </c>
      <c r="C48" s="6">
        <v>153800</v>
      </c>
      <c r="D48" s="5" t="s">
        <v>343</v>
      </c>
      <c r="E48" s="5" t="s">
        <v>107</v>
      </c>
      <c r="F48" s="7" t="s">
        <v>137</v>
      </c>
      <c r="G48" s="8">
        <v>36.328514750000004</v>
      </c>
      <c r="H48" s="9">
        <v>13</v>
      </c>
      <c r="I48" s="8">
        <v>0.78</v>
      </c>
      <c r="J48" s="8"/>
      <c r="K48" s="15"/>
      <c r="L48" s="5"/>
      <c r="M48" s="8"/>
      <c r="N48" s="5"/>
      <c r="O48" s="8"/>
      <c r="P48" s="9"/>
      <c r="Q48" s="8"/>
      <c r="R48" s="8"/>
      <c r="S48" s="8"/>
      <c r="T48" s="16">
        <v>37.108514750000005</v>
      </c>
    </row>
    <row r="49" spans="1:20" ht="15" outlineLevel="2">
      <c r="A49" s="5" t="s">
        <v>210</v>
      </c>
      <c r="B49" s="19" t="s">
        <v>212</v>
      </c>
      <c r="C49" s="6">
        <v>153800</v>
      </c>
      <c r="D49" s="5" t="s">
        <v>343</v>
      </c>
      <c r="E49" s="5" t="s">
        <v>107</v>
      </c>
      <c r="F49" s="7" t="s">
        <v>138</v>
      </c>
      <c r="G49" s="8">
        <v>78.598236</v>
      </c>
      <c r="H49" s="9">
        <v>52</v>
      </c>
      <c r="I49" s="8">
        <v>3.12</v>
      </c>
      <c r="J49" s="8"/>
      <c r="K49" s="15"/>
      <c r="L49" s="5"/>
      <c r="M49" s="8"/>
      <c r="N49" s="5"/>
      <c r="O49" s="8"/>
      <c r="P49" s="9"/>
      <c r="Q49" s="8"/>
      <c r="R49" s="8"/>
      <c r="S49" s="8"/>
      <c r="T49" s="16">
        <v>81.718236</v>
      </c>
    </row>
    <row r="50" spans="1:20" ht="15" outlineLevel="2">
      <c r="A50" s="5" t="s">
        <v>210</v>
      </c>
      <c r="B50" s="19" t="s">
        <v>212</v>
      </c>
      <c r="C50" s="6">
        <v>153800</v>
      </c>
      <c r="D50" s="5" t="s">
        <v>343</v>
      </c>
      <c r="E50" s="5" t="s">
        <v>107</v>
      </c>
      <c r="F50" s="7" t="s">
        <v>139</v>
      </c>
      <c r="G50" s="8">
        <v>46.8321</v>
      </c>
      <c r="H50" s="9">
        <v>97</v>
      </c>
      <c r="I50" s="8">
        <v>5.82</v>
      </c>
      <c r="J50" s="8"/>
      <c r="K50" s="15"/>
      <c r="L50" s="5"/>
      <c r="M50" s="8"/>
      <c r="N50" s="5"/>
      <c r="O50" s="8"/>
      <c r="P50" s="9"/>
      <c r="Q50" s="8"/>
      <c r="R50" s="8"/>
      <c r="S50" s="8"/>
      <c r="T50" s="16">
        <v>52.6521</v>
      </c>
    </row>
    <row r="51" spans="1:20" ht="15" outlineLevel="2">
      <c r="A51" s="5" t="s">
        <v>210</v>
      </c>
      <c r="B51" s="19" t="s">
        <v>212</v>
      </c>
      <c r="C51" s="6">
        <v>153800</v>
      </c>
      <c r="D51" s="5" t="s">
        <v>343</v>
      </c>
      <c r="E51" s="5" t="s">
        <v>107</v>
      </c>
      <c r="F51" s="7" t="s">
        <v>116</v>
      </c>
      <c r="G51" s="8">
        <v>8.178814</v>
      </c>
      <c r="H51" s="9">
        <v>8</v>
      </c>
      <c r="I51" s="8">
        <v>3.84</v>
      </c>
      <c r="J51" s="8"/>
      <c r="K51" s="15"/>
      <c r="L51" s="5"/>
      <c r="M51" s="8"/>
      <c r="N51" s="5"/>
      <c r="O51" s="8"/>
      <c r="P51" s="9"/>
      <c r="Q51" s="8"/>
      <c r="R51" s="8"/>
      <c r="S51" s="8"/>
      <c r="T51" s="16">
        <v>12.018813999999999</v>
      </c>
    </row>
    <row r="52" spans="1:20" ht="15" outlineLevel="2">
      <c r="A52" s="5" t="s">
        <v>210</v>
      </c>
      <c r="B52" s="19" t="s">
        <v>212</v>
      </c>
      <c r="C52" s="6">
        <v>153800</v>
      </c>
      <c r="D52" s="5" t="s">
        <v>343</v>
      </c>
      <c r="E52" s="5" t="s">
        <v>107</v>
      </c>
      <c r="F52" s="5" t="s">
        <v>110</v>
      </c>
      <c r="G52" s="52"/>
      <c r="H52" s="53"/>
      <c r="I52" s="52"/>
      <c r="J52" s="52">
        <v>180</v>
      </c>
      <c r="K52" s="15"/>
      <c r="L52" s="5"/>
      <c r="M52" s="52"/>
      <c r="N52" s="5"/>
      <c r="O52" s="52"/>
      <c r="P52" s="53"/>
      <c r="Q52" s="52"/>
      <c r="R52" s="52"/>
      <c r="S52" s="52"/>
      <c r="T52" s="16">
        <v>180</v>
      </c>
    </row>
    <row r="53" spans="1:20" ht="15" outlineLevel="2">
      <c r="A53" s="5" t="s">
        <v>210</v>
      </c>
      <c r="B53" s="19" t="s">
        <v>212</v>
      </c>
      <c r="C53" s="6">
        <v>153800</v>
      </c>
      <c r="D53" s="5" t="s">
        <v>343</v>
      </c>
      <c r="E53" s="5" t="s">
        <v>36</v>
      </c>
      <c r="F53" s="5" t="s">
        <v>36</v>
      </c>
      <c r="G53" s="52"/>
      <c r="H53" s="53"/>
      <c r="I53" s="52"/>
      <c r="J53" s="52"/>
      <c r="K53" s="15"/>
      <c r="L53" s="5"/>
      <c r="M53" s="52"/>
      <c r="N53" s="15">
        <v>2.75</v>
      </c>
      <c r="O53" s="52">
        <v>198</v>
      </c>
      <c r="P53" s="53"/>
      <c r="Q53" s="52"/>
      <c r="R53" s="52"/>
      <c r="S53" s="52"/>
      <c r="T53" s="16">
        <v>198</v>
      </c>
    </row>
    <row r="54" spans="1:20" ht="15" outlineLevel="2">
      <c r="A54" s="5" t="s">
        <v>210</v>
      </c>
      <c r="B54" s="19" t="s">
        <v>212</v>
      </c>
      <c r="C54" s="6">
        <v>153800</v>
      </c>
      <c r="D54" s="5" t="s">
        <v>343</v>
      </c>
      <c r="E54" s="5" t="s">
        <v>107</v>
      </c>
      <c r="F54" s="7" t="s">
        <v>143</v>
      </c>
      <c r="G54" s="8">
        <v>0.42</v>
      </c>
      <c r="H54" s="9">
        <v>1</v>
      </c>
      <c r="I54" s="8">
        <v>0.06</v>
      </c>
      <c r="J54" s="8"/>
      <c r="K54" s="15"/>
      <c r="L54" s="5"/>
      <c r="M54" s="8"/>
      <c r="N54" s="5"/>
      <c r="O54" s="8"/>
      <c r="P54" s="9"/>
      <c r="Q54" s="8"/>
      <c r="R54" s="8"/>
      <c r="S54" s="8"/>
      <c r="T54" s="16">
        <v>0.48</v>
      </c>
    </row>
    <row r="55" spans="1:20" ht="15" outlineLevel="2">
      <c r="A55" s="12" t="s">
        <v>210</v>
      </c>
      <c r="B55" s="20" t="s">
        <v>212</v>
      </c>
      <c r="C55" s="12">
        <v>153800</v>
      </c>
      <c r="D55" s="12" t="s">
        <v>343</v>
      </c>
      <c r="E55" s="12" t="s">
        <v>111</v>
      </c>
      <c r="F55" s="12" t="s">
        <v>111</v>
      </c>
      <c r="G55" s="54"/>
      <c r="H55" s="55"/>
      <c r="I55" s="54"/>
      <c r="J55" s="54"/>
      <c r="K55" s="14">
        <v>2</v>
      </c>
      <c r="L55" s="13">
        <v>1</v>
      </c>
      <c r="M55" s="54">
        <v>6270</v>
      </c>
      <c r="N55" s="56"/>
      <c r="O55" s="54"/>
      <c r="P55" s="55"/>
      <c r="Q55" s="54"/>
      <c r="R55" s="54"/>
      <c r="S55" s="54"/>
      <c r="T55" s="16">
        <v>6270</v>
      </c>
    </row>
    <row r="56" spans="1:20" s="72" customFormat="1" ht="15.75" outlineLevel="1">
      <c r="A56" s="77"/>
      <c r="B56" s="78"/>
      <c r="C56" s="77"/>
      <c r="D56" s="78" t="s">
        <v>594</v>
      </c>
      <c r="E56" s="77"/>
      <c r="F56" s="77"/>
      <c r="G56" s="79">
        <f aca="true" t="shared" si="7" ref="G56:T56">SUBTOTAL(9,G47:G55)</f>
        <v>7397.4405097500085</v>
      </c>
      <c r="H56" s="80">
        <f t="shared" si="7"/>
        <v>20953</v>
      </c>
      <c r="I56" s="79">
        <f t="shared" si="7"/>
        <v>2091.82</v>
      </c>
      <c r="J56" s="79">
        <f t="shared" si="7"/>
        <v>180</v>
      </c>
      <c r="K56" s="81">
        <f t="shared" si="7"/>
        <v>2</v>
      </c>
      <c r="L56" s="82">
        <f t="shared" si="7"/>
        <v>1</v>
      </c>
      <c r="M56" s="79">
        <f t="shared" si="7"/>
        <v>6270</v>
      </c>
      <c r="N56" s="83">
        <f t="shared" si="7"/>
        <v>2.75</v>
      </c>
      <c r="O56" s="79">
        <f t="shared" si="7"/>
        <v>198</v>
      </c>
      <c r="P56" s="80">
        <f t="shared" si="7"/>
        <v>0</v>
      </c>
      <c r="Q56" s="79">
        <f t="shared" si="7"/>
        <v>0</v>
      </c>
      <c r="R56" s="79">
        <f t="shared" si="7"/>
        <v>0</v>
      </c>
      <c r="S56" s="79">
        <f t="shared" si="7"/>
        <v>0</v>
      </c>
      <c r="T56" s="16">
        <f t="shared" si="7"/>
        <v>16137.260509750007</v>
      </c>
    </row>
    <row r="57" spans="1:20" ht="15" outlineLevel="2">
      <c r="A57" s="5" t="s">
        <v>210</v>
      </c>
      <c r="B57" s="19" t="s">
        <v>212</v>
      </c>
      <c r="C57" s="6" t="s">
        <v>213</v>
      </c>
      <c r="D57" s="5" t="s">
        <v>344</v>
      </c>
      <c r="E57" s="5" t="s">
        <v>107</v>
      </c>
      <c r="F57" s="7" t="s">
        <v>138</v>
      </c>
      <c r="G57" s="8">
        <v>2.265312</v>
      </c>
      <c r="H57" s="11">
        <v>1</v>
      </c>
      <c r="I57" s="10">
        <v>0.06</v>
      </c>
      <c r="J57" s="8"/>
      <c r="K57" s="15"/>
      <c r="L57" s="5"/>
      <c r="M57" s="10"/>
      <c r="N57" s="5"/>
      <c r="O57" s="10"/>
      <c r="P57" s="11"/>
      <c r="Q57" s="10"/>
      <c r="R57" s="10"/>
      <c r="S57" s="10"/>
      <c r="T57" s="16">
        <v>2.3253120000000003</v>
      </c>
    </row>
    <row r="58" spans="1:20" ht="15" outlineLevel="2">
      <c r="A58" s="5" t="s">
        <v>210</v>
      </c>
      <c r="B58" s="19" t="s">
        <v>212</v>
      </c>
      <c r="C58" s="6" t="s">
        <v>213</v>
      </c>
      <c r="D58" s="5" t="s">
        <v>344</v>
      </c>
      <c r="E58" s="5" t="s">
        <v>107</v>
      </c>
      <c r="F58" s="5" t="s">
        <v>110</v>
      </c>
      <c r="G58" s="52"/>
      <c r="H58" s="53"/>
      <c r="I58" s="52"/>
      <c r="J58" s="52">
        <v>15</v>
      </c>
      <c r="K58" s="15"/>
      <c r="L58" s="5"/>
      <c r="M58" s="52"/>
      <c r="N58" s="5"/>
      <c r="O58" s="52"/>
      <c r="P58" s="53"/>
      <c r="Q58" s="52"/>
      <c r="R58" s="52"/>
      <c r="S58" s="52"/>
      <c r="T58" s="16">
        <v>15</v>
      </c>
    </row>
    <row r="59" spans="1:20" ht="15" outlineLevel="2">
      <c r="A59" s="5" t="s">
        <v>210</v>
      </c>
      <c r="B59" s="19" t="s">
        <v>212</v>
      </c>
      <c r="C59" s="6" t="s">
        <v>501</v>
      </c>
      <c r="D59" s="5" t="s">
        <v>344</v>
      </c>
      <c r="E59" s="5" t="s">
        <v>107</v>
      </c>
      <c r="F59" s="7" t="s">
        <v>860</v>
      </c>
      <c r="G59" s="8">
        <v>25.36</v>
      </c>
      <c r="H59" s="9"/>
      <c r="I59" s="8"/>
      <c r="J59" s="8"/>
      <c r="K59" s="15"/>
      <c r="L59" s="5"/>
      <c r="M59" s="8"/>
      <c r="N59" s="5"/>
      <c r="O59" s="8"/>
      <c r="P59" s="9"/>
      <c r="Q59" s="8"/>
      <c r="R59" s="8"/>
      <c r="S59" s="8"/>
      <c r="T59" s="16">
        <v>25.36</v>
      </c>
    </row>
    <row r="60" spans="1:20" ht="15" outlineLevel="2">
      <c r="A60" s="12" t="s">
        <v>210</v>
      </c>
      <c r="B60" s="20" t="s">
        <v>212</v>
      </c>
      <c r="C60" s="12" t="s">
        <v>501</v>
      </c>
      <c r="D60" s="12" t="s">
        <v>344</v>
      </c>
      <c r="E60" s="12" t="s">
        <v>111</v>
      </c>
      <c r="F60" s="12" t="s">
        <v>111</v>
      </c>
      <c r="G60" s="54"/>
      <c r="H60" s="55"/>
      <c r="I60" s="54"/>
      <c r="J60" s="54"/>
      <c r="K60" s="14">
        <v>1</v>
      </c>
      <c r="L60" s="13">
        <v>1</v>
      </c>
      <c r="M60" s="54">
        <v>3135</v>
      </c>
      <c r="N60" s="56"/>
      <c r="O60" s="54"/>
      <c r="P60" s="55"/>
      <c r="Q60" s="54"/>
      <c r="R60" s="54"/>
      <c r="S60" s="54"/>
      <c r="T60" s="16">
        <v>3135</v>
      </c>
    </row>
    <row r="61" spans="1:20" s="72" customFormat="1" ht="15.75" outlineLevel="1">
      <c r="A61" s="77"/>
      <c r="B61" s="78"/>
      <c r="C61" s="77"/>
      <c r="D61" s="78" t="s">
        <v>595</v>
      </c>
      <c r="E61" s="77"/>
      <c r="F61" s="77"/>
      <c r="G61" s="79">
        <f aca="true" t="shared" si="8" ref="G61:T61">SUBTOTAL(9,G57:G60)</f>
        <v>27.625312</v>
      </c>
      <c r="H61" s="80">
        <f t="shared" si="8"/>
        <v>1</v>
      </c>
      <c r="I61" s="79">
        <f t="shared" si="8"/>
        <v>0.06</v>
      </c>
      <c r="J61" s="79">
        <f t="shared" si="8"/>
        <v>15</v>
      </c>
      <c r="K61" s="81">
        <f t="shared" si="8"/>
        <v>1</v>
      </c>
      <c r="L61" s="82">
        <f t="shared" si="8"/>
        <v>1</v>
      </c>
      <c r="M61" s="79">
        <f t="shared" si="8"/>
        <v>3135</v>
      </c>
      <c r="N61" s="83">
        <f t="shared" si="8"/>
        <v>0</v>
      </c>
      <c r="O61" s="79">
        <f t="shared" si="8"/>
        <v>0</v>
      </c>
      <c r="P61" s="80">
        <f t="shared" si="8"/>
        <v>0</v>
      </c>
      <c r="Q61" s="79">
        <f t="shared" si="8"/>
        <v>0</v>
      </c>
      <c r="R61" s="79">
        <f t="shared" si="8"/>
        <v>0</v>
      </c>
      <c r="S61" s="79">
        <f t="shared" si="8"/>
        <v>0</v>
      </c>
      <c r="T61" s="16">
        <f t="shared" si="8"/>
        <v>3177.685312</v>
      </c>
    </row>
    <row r="62" spans="1:20" ht="15" outlineLevel="2">
      <c r="A62" s="5" t="s">
        <v>210</v>
      </c>
      <c r="B62" s="19" t="s">
        <v>216</v>
      </c>
      <c r="C62" s="6">
        <v>157500</v>
      </c>
      <c r="D62" s="5" t="s">
        <v>348</v>
      </c>
      <c r="E62" s="5" t="s">
        <v>107</v>
      </c>
      <c r="F62" s="7" t="s">
        <v>138</v>
      </c>
      <c r="G62" s="8">
        <v>8.049948</v>
      </c>
      <c r="H62" s="9">
        <v>7</v>
      </c>
      <c r="I62" s="8">
        <v>0.42</v>
      </c>
      <c r="J62" s="8"/>
      <c r="K62" s="15"/>
      <c r="L62" s="5"/>
      <c r="M62" s="8"/>
      <c r="N62" s="5"/>
      <c r="O62" s="8"/>
      <c r="P62" s="9"/>
      <c r="Q62" s="8"/>
      <c r="R62" s="8"/>
      <c r="S62" s="8"/>
      <c r="T62" s="16">
        <v>8.469948</v>
      </c>
    </row>
    <row r="63" spans="1:20" ht="15" outlineLevel="2">
      <c r="A63" s="5" t="s">
        <v>210</v>
      </c>
      <c r="B63" s="19" t="s">
        <v>216</v>
      </c>
      <c r="C63" s="6">
        <v>157500</v>
      </c>
      <c r="D63" s="5" t="s">
        <v>348</v>
      </c>
      <c r="E63" s="5" t="s">
        <v>107</v>
      </c>
      <c r="F63" s="5" t="s">
        <v>110</v>
      </c>
      <c r="G63" s="52"/>
      <c r="H63" s="53"/>
      <c r="I63" s="52"/>
      <c r="J63" s="52">
        <v>15</v>
      </c>
      <c r="K63" s="15"/>
      <c r="L63" s="5"/>
      <c r="M63" s="52"/>
      <c r="N63" s="5"/>
      <c r="O63" s="52"/>
      <c r="P63" s="53"/>
      <c r="Q63" s="52"/>
      <c r="R63" s="52"/>
      <c r="S63" s="52"/>
      <c r="T63" s="16">
        <v>15</v>
      </c>
    </row>
    <row r="64" spans="1:20" ht="15" outlineLevel="2">
      <c r="A64" s="5" t="s">
        <v>210</v>
      </c>
      <c r="B64" s="19" t="s">
        <v>216</v>
      </c>
      <c r="C64" s="6">
        <v>157500</v>
      </c>
      <c r="D64" s="5" t="s">
        <v>348</v>
      </c>
      <c r="E64" s="5" t="s">
        <v>36</v>
      </c>
      <c r="F64" s="5" t="s">
        <v>36</v>
      </c>
      <c r="G64" s="52"/>
      <c r="H64" s="53"/>
      <c r="I64" s="52"/>
      <c r="J64" s="52"/>
      <c r="K64" s="15"/>
      <c r="L64" s="5"/>
      <c r="M64" s="52"/>
      <c r="N64" s="15">
        <v>1</v>
      </c>
      <c r="O64" s="52">
        <v>72</v>
      </c>
      <c r="P64" s="53"/>
      <c r="Q64" s="52"/>
      <c r="R64" s="52"/>
      <c r="S64" s="52"/>
      <c r="T64" s="16">
        <v>72</v>
      </c>
    </row>
    <row r="65" spans="1:20" s="72" customFormat="1" ht="15.75" outlineLevel="1">
      <c r="A65" s="77"/>
      <c r="B65" s="78"/>
      <c r="C65" s="77"/>
      <c r="D65" s="78" t="s">
        <v>599</v>
      </c>
      <c r="E65" s="77"/>
      <c r="F65" s="77"/>
      <c r="G65" s="79">
        <f aca="true" t="shared" si="9" ref="G65:T65">SUBTOTAL(9,G62:G64)</f>
        <v>8.049948</v>
      </c>
      <c r="H65" s="80">
        <f t="shared" si="9"/>
        <v>7</v>
      </c>
      <c r="I65" s="79">
        <f t="shared" si="9"/>
        <v>0.42</v>
      </c>
      <c r="J65" s="79">
        <f t="shared" si="9"/>
        <v>15</v>
      </c>
      <c r="K65" s="81">
        <f t="shared" si="9"/>
        <v>0</v>
      </c>
      <c r="L65" s="82">
        <f t="shared" si="9"/>
        <v>0</v>
      </c>
      <c r="M65" s="79">
        <f t="shared" si="9"/>
        <v>0</v>
      </c>
      <c r="N65" s="83">
        <f t="shared" si="9"/>
        <v>1</v>
      </c>
      <c r="O65" s="79">
        <f t="shared" si="9"/>
        <v>72</v>
      </c>
      <c r="P65" s="80">
        <f t="shared" si="9"/>
        <v>0</v>
      </c>
      <c r="Q65" s="79">
        <f t="shared" si="9"/>
        <v>0</v>
      </c>
      <c r="R65" s="79">
        <f t="shared" si="9"/>
        <v>0</v>
      </c>
      <c r="S65" s="79">
        <f t="shared" si="9"/>
        <v>0</v>
      </c>
      <c r="T65" s="16">
        <f t="shared" si="9"/>
        <v>95.469948</v>
      </c>
    </row>
    <row r="66" spans="1:20" ht="15" outlineLevel="2">
      <c r="A66" s="5" t="s">
        <v>210</v>
      </c>
      <c r="B66" s="19" t="s">
        <v>211</v>
      </c>
      <c r="C66" s="6">
        <v>150000</v>
      </c>
      <c r="D66" s="5" t="s">
        <v>442</v>
      </c>
      <c r="E66" s="5" t="s">
        <v>107</v>
      </c>
      <c r="F66" s="7" t="s">
        <v>860</v>
      </c>
      <c r="G66" s="8">
        <v>0.44</v>
      </c>
      <c r="H66" s="9"/>
      <c r="I66" s="8"/>
      <c r="J66" s="8"/>
      <c r="K66" s="15"/>
      <c r="L66" s="5"/>
      <c r="M66" s="8"/>
      <c r="N66" s="5"/>
      <c r="O66" s="8"/>
      <c r="P66" s="9"/>
      <c r="Q66" s="8"/>
      <c r="R66" s="8"/>
      <c r="S66" s="8"/>
      <c r="T66" s="16">
        <v>0.44</v>
      </c>
    </row>
    <row r="67" spans="1:20" s="72" customFormat="1" ht="15.75" outlineLevel="1">
      <c r="A67" s="77"/>
      <c r="B67" s="78"/>
      <c r="C67" s="77"/>
      <c r="D67" s="78" t="s">
        <v>710</v>
      </c>
      <c r="E67" s="77"/>
      <c r="F67" s="77"/>
      <c r="G67" s="79">
        <f aca="true" t="shared" si="10" ref="G67:T67">SUBTOTAL(9,G66:G66)</f>
        <v>0.44</v>
      </c>
      <c r="H67" s="80">
        <f t="shared" si="10"/>
        <v>0</v>
      </c>
      <c r="I67" s="79">
        <f t="shared" si="10"/>
        <v>0</v>
      </c>
      <c r="J67" s="79">
        <f t="shared" si="10"/>
        <v>0</v>
      </c>
      <c r="K67" s="81">
        <f t="shared" si="10"/>
        <v>0</v>
      </c>
      <c r="L67" s="82">
        <f t="shared" si="10"/>
        <v>0</v>
      </c>
      <c r="M67" s="79">
        <f t="shared" si="10"/>
        <v>0</v>
      </c>
      <c r="N67" s="83">
        <f t="shared" si="10"/>
        <v>0</v>
      </c>
      <c r="O67" s="79">
        <f t="shared" si="10"/>
        <v>0</v>
      </c>
      <c r="P67" s="80">
        <f t="shared" si="10"/>
        <v>0</v>
      </c>
      <c r="Q67" s="79">
        <f t="shared" si="10"/>
        <v>0</v>
      </c>
      <c r="R67" s="79">
        <f t="shared" si="10"/>
        <v>0</v>
      </c>
      <c r="S67" s="79">
        <f t="shared" si="10"/>
        <v>0</v>
      </c>
      <c r="T67" s="16">
        <f t="shared" si="10"/>
        <v>0.44</v>
      </c>
    </row>
    <row r="68" spans="1:20" s="72" customFormat="1" ht="15.75" outlineLevel="1" collapsed="1">
      <c r="A68" s="77"/>
      <c r="B68" s="78"/>
      <c r="C68" s="77"/>
      <c r="D68" s="78" t="s">
        <v>514</v>
      </c>
      <c r="E68" s="77"/>
      <c r="F68" s="77"/>
      <c r="G68" s="79">
        <f aca="true" t="shared" si="11" ref="G68:T68">SUBTOTAL(9,G5:G66)</f>
        <v>55357.45050305</v>
      </c>
      <c r="H68" s="80">
        <f t="shared" si="11"/>
        <v>105505</v>
      </c>
      <c r="I68" s="79">
        <f t="shared" si="11"/>
        <v>10523.940000000004</v>
      </c>
      <c r="J68" s="79">
        <f t="shared" si="11"/>
        <v>585</v>
      </c>
      <c r="K68" s="81">
        <f t="shared" si="11"/>
        <v>20</v>
      </c>
      <c r="L68" s="82">
        <f t="shared" si="11"/>
        <v>8.45</v>
      </c>
      <c r="M68" s="79">
        <f t="shared" si="11"/>
        <v>59251.5</v>
      </c>
      <c r="N68" s="83">
        <f t="shared" si="11"/>
        <v>41.25</v>
      </c>
      <c r="O68" s="79">
        <f t="shared" si="11"/>
        <v>2970</v>
      </c>
      <c r="P68" s="80">
        <f t="shared" si="11"/>
        <v>0</v>
      </c>
      <c r="Q68" s="79">
        <f t="shared" si="11"/>
        <v>0</v>
      </c>
      <c r="R68" s="79">
        <f t="shared" si="11"/>
        <v>0</v>
      </c>
      <c r="S68" s="79">
        <f t="shared" si="11"/>
        <v>27.12</v>
      </c>
      <c r="T68" s="16">
        <f t="shared" si="11"/>
        <v>128715.01050305</v>
      </c>
    </row>
  </sheetData>
  <sheetProtection/>
  <autoFilter ref="A4:T67"/>
  <printOptions/>
  <pageMargins left="0.25" right="0.25" top="0.25" bottom="0.25" header="0.5" footer="0.5"/>
  <pageSetup fitToHeight="50" fitToWidth="1" horizontalDpi="600" verticalDpi="600" orientation="landscape" paperSize="5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pane xSplit="1" ySplit="4" topLeftCell="K37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8.88671875" style="58" customWidth="1"/>
    <col min="3" max="3" width="8.88671875" style="59" customWidth="1"/>
    <col min="4" max="6" width="8.88671875" style="4" customWidth="1"/>
    <col min="7" max="7" width="8.88671875" style="60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38.25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outlineLevel="2">
      <c r="A5" s="5" t="s">
        <v>135</v>
      </c>
      <c r="B5" s="19" t="s">
        <v>136</v>
      </c>
      <c r="C5" s="51">
        <v>709525</v>
      </c>
      <c r="D5" s="5" t="s">
        <v>272</v>
      </c>
      <c r="E5" s="5" t="s">
        <v>107</v>
      </c>
      <c r="F5" s="7">
        <v>15</v>
      </c>
      <c r="G5" s="8">
        <v>52.849396000000006</v>
      </c>
      <c r="H5" s="9">
        <v>141</v>
      </c>
      <c r="I5" s="8">
        <v>14.1</v>
      </c>
      <c r="J5" s="8"/>
      <c r="K5" s="15"/>
      <c r="L5" s="5"/>
      <c r="M5" s="8"/>
      <c r="N5" s="5"/>
      <c r="O5" s="8"/>
      <c r="P5" s="9"/>
      <c r="Q5" s="8"/>
      <c r="R5" s="8"/>
      <c r="S5" s="8"/>
      <c r="T5" s="16">
        <v>66.94939600000001</v>
      </c>
    </row>
    <row r="6" spans="1:20" ht="15" outlineLevel="2">
      <c r="A6" s="5" t="s">
        <v>135</v>
      </c>
      <c r="B6" s="19" t="s">
        <v>136</v>
      </c>
      <c r="C6" s="51">
        <v>709525</v>
      </c>
      <c r="D6" s="5" t="s">
        <v>272</v>
      </c>
      <c r="E6" s="5" t="s">
        <v>107</v>
      </c>
      <c r="F6" s="7" t="s">
        <v>137</v>
      </c>
      <c r="G6" s="8">
        <v>67.16473100000002</v>
      </c>
      <c r="H6" s="9">
        <v>25</v>
      </c>
      <c r="I6" s="8">
        <v>1.5</v>
      </c>
      <c r="J6" s="8"/>
      <c r="K6" s="15"/>
      <c r="L6" s="5"/>
      <c r="M6" s="8"/>
      <c r="N6" s="5"/>
      <c r="O6" s="8"/>
      <c r="P6" s="9"/>
      <c r="Q6" s="8"/>
      <c r="R6" s="8"/>
      <c r="S6" s="8"/>
      <c r="T6" s="16">
        <v>68.66473100000002</v>
      </c>
    </row>
    <row r="7" spans="1:20" ht="15" outlineLevel="2">
      <c r="A7" s="5" t="s">
        <v>135</v>
      </c>
      <c r="B7" s="19" t="s">
        <v>136</v>
      </c>
      <c r="C7" s="51">
        <v>709525</v>
      </c>
      <c r="D7" s="5" t="s">
        <v>272</v>
      </c>
      <c r="E7" s="5" t="s">
        <v>107</v>
      </c>
      <c r="F7" s="7" t="s">
        <v>138</v>
      </c>
      <c r="G7" s="8">
        <v>44.750025</v>
      </c>
      <c r="H7" s="9">
        <v>24</v>
      </c>
      <c r="I7" s="8">
        <v>1.44</v>
      </c>
      <c r="J7" s="8"/>
      <c r="K7" s="15"/>
      <c r="L7" s="5"/>
      <c r="M7" s="8"/>
      <c r="N7" s="5"/>
      <c r="O7" s="8"/>
      <c r="P7" s="9"/>
      <c r="Q7" s="8"/>
      <c r="R7" s="8"/>
      <c r="S7" s="8"/>
      <c r="T7" s="16">
        <v>46.190025</v>
      </c>
    </row>
    <row r="8" spans="1:20" ht="15" outlineLevel="2">
      <c r="A8" s="5" t="s">
        <v>135</v>
      </c>
      <c r="B8" s="19" t="s">
        <v>136</v>
      </c>
      <c r="C8" s="51">
        <v>709525</v>
      </c>
      <c r="D8" s="5" t="s">
        <v>272</v>
      </c>
      <c r="E8" s="5" t="s">
        <v>107</v>
      </c>
      <c r="F8" s="7" t="s">
        <v>139</v>
      </c>
      <c r="G8" s="8">
        <v>9.003049999999998</v>
      </c>
      <c r="H8" s="9">
        <v>15</v>
      </c>
      <c r="I8" s="8">
        <v>0.9</v>
      </c>
      <c r="J8" s="8"/>
      <c r="K8" s="15"/>
      <c r="L8" s="5"/>
      <c r="M8" s="8"/>
      <c r="N8" s="5"/>
      <c r="O8" s="8"/>
      <c r="P8" s="9"/>
      <c r="Q8" s="8"/>
      <c r="R8" s="8"/>
      <c r="S8" s="8"/>
      <c r="T8" s="16">
        <v>9.903049999999999</v>
      </c>
    </row>
    <row r="9" spans="1:20" ht="15" outlineLevel="2">
      <c r="A9" s="5" t="s">
        <v>135</v>
      </c>
      <c r="B9" s="19" t="s">
        <v>136</v>
      </c>
      <c r="C9" s="51">
        <v>709525</v>
      </c>
      <c r="D9" s="5" t="s">
        <v>272</v>
      </c>
      <c r="E9" s="5" t="s">
        <v>107</v>
      </c>
      <c r="F9" s="7" t="s">
        <v>116</v>
      </c>
      <c r="G9" s="8">
        <v>3.612224</v>
      </c>
      <c r="H9" s="9">
        <v>3</v>
      </c>
      <c r="I9" s="8">
        <v>1.44</v>
      </c>
      <c r="J9" s="8"/>
      <c r="K9" s="15"/>
      <c r="L9" s="5"/>
      <c r="M9" s="8"/>
      <c r="N9" s="5"/>
      <c r="O9" s="8"/>
      <c r="P9" s="9"/>
      <c r="Q9" s="8"/>
      <c r="R9" s="8"/>
      <c r="S9" s="8"/>
      <c r="T9" s="16">
        <v>5.052224</v>
      </c>
    </row>
    <row r="10" spans="1:20" ht="15" outlineLevel="2">
      <c r="A10" s="5" t="s">
        <v>135</v>
      </c>
      <c r="B10" s="19" t="s">
        <v>136</v>
      </c>
      <c r="C10" s="51">
        <v>709525</v>
      </c>
      <c r="D10" s="5" t="s">
        <v>272</v>
      </c>
      <c r="E10" s="5" t="s">
        <v>107</v>
      </c>
      <c r="F10" s="5" t="s">
        <v>110</v>
      </c>
      <c r="G10" s="52"/>
      <c r="H10" s="53"/>
      <c r="I10" s="52"/>
      <c r="J10" s="52">
        <v>180</v>
      </c>
      <c r="K10" s="15"/>
      <c r="L10" s="5"/>
      <c r="M10" s="52"/>
      <c r="N10" s="5"/>
      <c r="O10" s="52"/>
      <c r="P10" s="53"/>
      <c r="Q10" s="52"/>
      <c r="R10" s="52"/>
      <c r="S10" s="52"/>
      <c r="T10" s="16">
        <v>180</v>
      </c>
    </row>
    <row r="11" spans="1:20" ht="15" outlineLevel="2">
      <c r="A11" s="5" t="s">
        <v>135</v>
      </c>
      <c r="B11" s="19" t="s">
        <v>136</v>
      </c>
      <c r="C11" s="51">
        <v>709525</v>
      </c>
      <c r="D11" s="5" t="s">
        <v>272</v>
      </c>
      <c r="E11" s="5" t="s">
        <v>133</v>
      </c>
      <c r="F11" s="5" t="s">
        <v>133</v>
      </c>
      <c r="G11" s="52"/>
      <c r="H11" s="53"/>
      <c r="I11" s="52"/>
      <c r="J11" s="52"/>
      <c r="K11" s="15"/>
      <c r="L11" s="5"/>
      <c r="M11" s="52"/>
      <c r="N11" s="5"/>
      <c r="O11" s="52"/>
      <c r="P11" s="53"/>
      <c r="Q11" s="52"/>
      <c r="R11" s="52"/>
      <c r="S11" s="52">
        <v>12.45</v>
      </c>
      <c r="T11" s="16">
        <v>12.45</v>
      </c>
    </row>
    <row r="12" spans="1:20" s="72" customFormat="1" ht="15.75" outlineLevel="1">
      <c r="A12" s="69"/>
      <c r="B12" s="70"/>
      <c r="C12" s="76"/>
      <c r="D12" s="70" t="s">
        <v>515</v>
      </c>
      <c r="E12" s="69"/>
      <c r="F12" s="69"/>
      <c r="G12" s="74">
        <f aca="true" t="shared" si="0" ref="G12:T12">SUBTOTAL(9,G5:G11)</f>
        <v>177.37942600000002</v>
      </c>
      <c r="H12" s="75">
        <f t="shared" si="0"/>
        <v>208</v>
      </c>
      <c r="I12" s="74">
        <f t="shared" si="0"/>
        <v>19.38</v>
      </c>
      <c r="J12" s="74">
        <f t="shared" si="0"/>
        <v>180</v>
      </c>
      <c r="K12" s="71">
        <f t="shared" si="0"/>
        <v>0</v>
      </c>
      <c r="L12" s="69">
        <f t="shared" si="0"/>
        <v>0</v>
      </c>
      <c r="M12" s="74">
        <f t="shared" si="0"/>
        <v>0</v>
      </c>
      <c r="N12" s="69">
        <f t="shared" si="0"/>
        <v>0</v>
      </c>
      <c r="O12" s="74">
        <f t="shared" si="0"/>
        <v>0</v>
      </c>
      <c r="P12" s="75">
        <f t="shared" si="0"/>
        <v>0</v>
      </c>
      <c r="Q12" s="74">
        <f t="shared" si="0"/>
        <v>0</v>
      </c>
      <c r="R12" s="74">
        <f t="shared" si="0"/>
        <v>0</v>
      </c>
      <c r="S12" s="74">
        <f t="shared" si="0"/>
        <v>12.45</v>
      </c>
      <c r="T12" s="16">
        <f t="shared" si="0"/>
        <v>389.209426</v>
      </c>
    </row>
    <row r="13" spans="1:20" ht="15" outlineLevel="2">
      <c r="A13" s="12" t="s">
        <v>135</v>
      </c>
      <c r="B13" s="20" t="s">
        <v>136</v>
      </c>
      <c r="C13" s="12">
        <v>709604</v>
      </c>
      <c r="D13" s="12" t="s">
        <v>4</v>
      </c>
      <c r="E13" s="12" t="s">
        <v>111</v>
      </c>
      <c r="F13" s="12" t="s">
        <v>111</v>
      </c>
      <c r="G13" s="54"/>
      <c r="H13" s="55"/>
      <c r="I13" s="54"/>
      <c r="J13" s="54"/>
      <c r="K13" s="14">
        <v>2</v>
      </c>
      <c r="L13" s="13">
        <v>0.2</v>
      </c>
      <c r="M13" s="54">
        <v>1254</v>
      </c>
      <c r="N13" s="56"/>
      <c r="O13" s="54"/>
      <c r="P13" s="55"/>
      <c r="Q13" s="54"/>
      <c r="R13" s="54"/>
      <c r="S13" s="54"/>
      <c r="T13" s="16">
        <v>1254</v>
      </c>
    </row>
    <row r="14" spans="1:20" s="72" customFormat="1" ht="15.75" outlineLevel="1">
      <c r="A14" s="69"/>
      <c r="B14" s="70"/>
      <c r="C14" s="76"/>
      <c r="D14" s="70" t="s">
        <v>582</v>
      </c>
      <c r="E14" s="69"/>
      <c r="F14" s="69"/>
      <c r="G14" s="74">
        <f aca="true" t="shared" si="1" ref="G14:T14">SUBTOTAL(9,G13:G13)</f>
        <v>0</v>
      </c>
      <c r="H14" s="75">
        <f t="shared" si="1"/>
        <v>0</v>
      </c>
      <c r="I14" s="74">
        <f t="shared" si="1"/>
        <v>0</v>
      </c>
      <c r="J14" s="74">
        <f t="shared" si="1"/>
        <v>0</v>
      </c>
      <c r="K14" s="71">
        <f t="shared" si="1"/>
        <v>2</v>
      </c>
      <c r="L14" s="69">
        <f t="shared" si="1"/>
        <v>0.2</v>
      </c>
      <c r="M14" s="74">
        <f t="shared" si="1"/>
        <v>1254</v>
      </c>
      <c r="N14" s="69">
        <f t="shared" si="1"/>
        <v>0</v>
      </c>
      <c r="O14" s="74">
        <f t="shared" si="1"/>
        <v>0</v>
      </c>
      <c r="P14" s="75">
        <f t="shared" si="1"/>
        <v>0</v>
      </c>
      <c r="Q14" s="74">
        <f t="shared" si="1"/>
        <v>0</v>
      </c>
      <c r="R14" s="74">
        <f t="shared" si="1"/>
        <v>0</v>
      </c>
      <c r="S14" s="74">
        <f t="shared" si="1"/>
        <v>0</v>
      </c>
      <c r="T14" s="16">
        <f t="shared" si="1"/>
        <v>1254</v>
      </c>
    </row>
    <row r="15" spans="1:20" ht="15" outlineLevel="2">
      <c r="A15" s="5" t="s">
        <v>135</v>
      </c>
      <c r="B15" s="19" t="s">
        <v>231</v>
      </c>
      <c r="C15" s="6">
        <v>904100</v>
      </c>
      <c r="D15" s="5" t="s">
        <v>392</v>
      </c>
      <c r="E15" s="5" t="s">
        <v>107</v>
      </c>
      <c r="F15" s="7">
        <v>15</v>
      </c>
      <c r="G15" s="8">
        <v>98.10696700000013</v>
      </c>
      <c r="H15" s="9">
        <v>277</v>
      </c>
      <c r="I15" s="8">
        <v>27.7</v>
      </c>
      <c r="J15" s="8"/>
      <c r="K15" s="15"/>
      <c r="L15" s="5"/>
      <c r="M15" s="8"/>
      <c r="N15" s="5"/>
      <c r="O15" s="8"/>
      <c r="P15" s="9"/>
      <c r="Q15" s="8"/>
      <c r="R15" s="8"/>
      <c r="S15" s="8"/>
      <c r="T15" s="16">
        <v>125.80696700000013</v>
      </c>
    </row>
    <row r="16" spans="1:20" ht="15" outlineLevel="2">
      <c r="A16" s="5" t="s">
        <v>135</v>
      </c>
      <c r="B16" s="19" t="s">
        <v>231</v>
      </c>
      <c r="C16" s="6">
        <v>904100</v>
      </c>
      <c r="D16" s="5" t="s">
        <v>392</v>
      </c>
      <c r="E16" s="5" t="s">
        <v>107</v>
      </c>
      <c r="F16" s="7" t="s">
        <v>137</v>
      </c>
      <c r="G16" s="8">
        <v>4.266063</v>
      </c>
      <c r="H16" s="9">
        <v>2</v>
      </c>
      <c r="I16" s="8">
        <v>0.12</v>
      </c>
      <c r="J16" s="8"/>
      <c r="K16" s="15"/>
      <c r="L16" s="5"/>
      <c r="M16" s="8"/>
      <c r="N16" s="5"/>
      <c r="O16" s="8"/>
      <c r="P16" s="9"/>
      <c r="Q16" s="8"/>
      <c r="R16" s="8"/>
      <c r="S16" s="8"/>
      <c r="T16" s="16">
        <v>4.386063</v>
      </c>
    </row>
    <row r="17" spans="1:20" ht="15" outlineLevel="2">
      <c r="A17" s="5" t="s">
        <v>135</v>
      </c>
      <c r="B17" s="19" t="s">
        <v>231</v>
      </c>
      <c r="C17" s="6">
        <v>904100</v>
      </c>
      <c r="D17" s="5" t="s">
        <v>392</v>
      </c>
      <c r="E17" s="5" t="s">
        <v>107</v>
      </c>
      <c r="F17" s="7" t="s">
        <v>138</v>
      </c>
      <c r="G17" s="8">
        <v>26.182557000000003</v>
      </c>
      <c r="H17" s="9">
        <v>18</v>
      </c>
      <c r="I17" s="8">
        <v>1.08</v>
      </c>
      <c r="J17" s="8"/>
      <c r="K17" s="15"/>
      <c r="L17" s="5"/>
      <c r="M17" s="8"/>
      <c r="N17" s="5"/>
      <c r="O17" s="8"/>
      <c r="P17" s="9"/>
      <c r="Q17" s="8"/>
      <c r="R17" s="8"/>
      <c r="S17" s="8"/>
      <c r="T17" s="16">
        <v>27.262557</v>
      </c>
    </row>
    <row r="18" spans="1:20" ht="15" outlineLevel="2">
      <c r="A18" s="5" t="s">
        <v>135</v>
      </c>
      <c r="B18" s="19" t="s">
        <v>231</v>
      </c>
      <c r="C18" s="6">
        <v>904100</v>
      </c>
      <c r="D18" s="5" t="s">
        <v>392</v>
      </c>
      <c r="E18" s="5" t="s">
        <v>107</v>
      </c>
      <c r="F18" s="7" t="s">
        <v>139</v>
      </c>
      <c r="G18" s="8">
        <v>4.09045</v>
      </c>
      <c r="H18" s="9">
        <v>8</v>
      </c>
      <c r="I18" s="8">
        <v>0.48</v>
      </c>
      <c r="J18" s="8"/>
      <c r="K18" s="15"/>
      <c r="L18" s="5"/>
      <c r="M18" s="8"/>
      <c r="N18" s="5"/>
      <c r="O18" s="8"/>
      <c r="P18" s="9"/>
      <c r="Q18" s="8"/>
      <c r="R18" s="8"/>
      <c r="S18" s="8"/>
      <c r="T18" s="16">
        <v>4.570449999999999</v>
      </c>
    </row>
    <row r="19" spans="1:20" ht="15" outlineLevel="2">
      <c r="A19" s="5" t="s">
        <v>135</v>
      </c>
      <c r="B19" s="19" t="s">
        <v>231</v>
      </c>
      <c r="C19" s="6">
        <v>904100</v>
      </c>
      <c r="D19" s="5" t="s">
        <v>392</v>
      </c>
      <c r="E19" s="5" t="s">
        <v>107</v>
      </c>
      <c r="F19" s="7" t="s">
        <v>116</v>
      </c>
      <c r="G19" s="8">
        <v>21.9278416</v>
      </c>
      <c r="H19" s="9">
        <v>27</v>
      </c>
      <c r="I19" s="8">
        <v>12.96</v>
      </c>
      <c r="J19" s="8"/>
      <c r="K19" s="15"/>
      <c r="L19" s="5"/>
      <c r="M19" s="8"/>
      <c r="N19" s="5"/>
      <c r="O19" s="8"/>
      <c r="P19" s="9"/>
      <c r="Q19" s="8"/>
      <c r="R19" s="8"/>
      <c r="S19" s="8"/>
      <c r="T19" s="16">
        <v>34.8878416</v>
      </c>
    </row>
    <row r="20" spans="1:20" ht="15" outlineLevel="2">
      <c r="A20" s="5" t="s">
        <v>135</v>
      </c>
      <c r="B20" s="19" t="s">
        <v>231</v>
      </c>
      <c r="C20" s="6">
        <v>904100</v>
      </c>
      <c r="D20" s="5" t="s">
        <v>392</v>
      </c>
      <c r="E20" s="5" t="s">
        <v>107</v>
      </c>
      <c r="F20" s="5" t="s">
        <v>110</v>
      </c>
      <c r="G20" s="52"/>
      <c r="H20" s="53"/>
      <c r="I20" s="52"/>
      <c r="J20" s="52">
        <v>180</v>
      </c>
      <c r="K20" s="15"/>
      <c r="L20" s="5"/>
      <c r="M20" s="52"/>
      <c r="N20" s="5"/>
      <c r="O20" s="52"/>
      <c r="P20" s="53"/>
      <c r="Q20" s="52"/>
      <c r="R20" s="52"/>
      <c r="S20" s="52"/>
      <c r="T20" s="16">
        <v>180</v>
      </c>
    </row>
    <row r="21" spans="1:20" ht="15" outlineLevel="2">
      <c r="A21" s="5" t="s">
        <v>135</v>
      </c>
      <c r="B21" s="19" t="s">
        <v>231</v>
      </c>
      <c r="C21" s="6">
        <v>904100</v>
      </c>
      <c r="D21" s="5" t="s">
        <v>392</v>
      </c>
      <c r="E21" s="5" t="s">
        <v>36</v>
      </c>
      <c r="F21" s="5" t="s">
        <v>36</v>
      </c>
      <c r="G21" s="52"/>
      <c r="H21" s="53"/>
      <c r="I21" s="52"/>
      <c r="J21" s="52"/>
      <c r="K21" s="15"/>
      <c r="L21" s="5"/>
      <c r="M21" s="52"/>
      <c r="N21" s="15">
        <v>0.75</v>
      </c>
      <c r="O21" s="52">
        <v>54</v>
      </c>
      <c r="P21" s="53"/>
      <c r="Q21" s="52"/>
      <c r="R21" s="52"/>
      <c r="S21" s="52"/>
      <c r="T21" s="16">
        <v>54</v>
      </c>
    </row>
    <row r="22" spans="1:20" ht="15" outlineLevel="2">
      <c r="A22" s="12" t="s">
        <v>135</v>
      </c>
      <c r="B22" s="20" t="s">
        <v>231</v>
      </c>
      <c r="C22" s="12">
        <v>904100</v>
      </c>
      <c r="D22" s="12" t="s">
        <v>392</v>
      </c>
      <c r="E22" s="12" t="s">
        <v>111</v>
      </c>
      <c r="F22" s="12" t="s">
        <v>111</v>
      </c>
      <c r="G22" s="54"/>
      <c r="H22" s="55"/>
      <c r="I22" s="54"/>
      <c r="J22" s="54"/>
      <c r="K22" s="14">
        <v>4</v>
      </c>
      <c r="L22" s="13">
        <v>0.18</v>
      </c>
      <c r="M22" s="54">
        <v>2257.2</v>
      </c>
      <c r="N22" s="56"/>
      <c r="O22" s="54"/>
      <c r="P22" s="55"/>
      <c r="Q22" s="54"/>
      <c r="R22" s="54"/>
      <c r="S22" s="54"/>
      <c r="T22" s="16">
        <v>2257.2</v>
      </c>
    </row>
    <row r="23" spans="1:20" ht="15" outlineLevel="2">
      <c r="A23" s="5" t="s">
        <v>135</v>
      </c>
      <c r="B23" s="19" t="s">
        <v>231</v>
      </c>
      <c r="C23" s="6">
        <v>904100</v>
      </c>
      <c r="D23" s="5" t="s">
        <v>392</v>
      </c>
      <c r="E23" s="5" t="s">
        <v>133</v>
      </c>
      <c r="F23" s="5" t="s">
        <v>133</v>
      </c>
      <c r="G23" s="52"/>
      <c r="H23" s="53"/>
      <c r="I23" s="52"/>
      <c r="J23" s="52"/>
      <c r="K23" s="15"/>
      <c r="L23" s="5"/>
      <c r="M23" s="52"/>
      <c r="N23" s="5"/>
      <c r="O23" s="52"/>
      <c r="P23" s="53"/>
      <c r="Q23" s="52"/>
      <c r="R23" s="52"/>
      <c r="S23" s="52">
        <v>300.15</v>
      </c>
      <c r="T23" s="16">
        <v>300.15</v>
      </c>
    </row>
    <row r="24" spans="1:20" s="72" customFormat="1" ht="15.75" outlineLevel="1">
      <c r="A24" s="69"/>
      <c r="B24" s="70"/>
      <c r="C24" s="76"/>
      <c r="D24" s="70" t="s">
        <v>652</v>
      </c>
      <c r="E24" s="69"/>
      <c r="F24" s="69"/>
      <c r="G24" s="74">
        <f aca="true" t="shared" si="2" ref="G24:T24">SUBTOTAL(9,G15:G23)</f>
        <v>154.5738786000001</v>
      </c>
      <c r="H24" s="75">
        <f t="shared" si="2"/>
        <v>332</v>
      </c>
      <c r="I24" s="74">
        <f t="shared" si="2"/>
        <v>42.34</v>
      </c>
      <c r="J24" s="74">
        <f t="shared" si="2"/>
        <v>180</v>
      </c>
      <c r="K24" s="71">
        <f t="shared" si="2"/>
        <v>4</v>
      </c>
      <c r="L24" s="69">
        <f t="shared" si="2"/>
        <v>0.18</v>
      </c>
      <c r="M24" s="74">
        <f t="shared" si="2"/>
        <v>2257.2</v>
      </c>
      <c r="N24" s="69">
        <f t="shared" si="2"/>
        <v>0.75</v>
      </c>
      <c r="O24" s="74">
        <f t="shared" si="2"/>
        <v>54</v>
      </c>
      <c r="P24" s="75">
        <f t="shared" si="2"/>
        <v>0</v>
      </c>
      <c r="Q24" s="74">
        <f t="shared" si="2"/>
        <v>0</v>
      </c>
      <c r="R24" s="74">
        <f t="shared" si="2"/>
        <v>0</v>
      </c>
      <c r="S24" s="74">
        <f t="shared" si="2"/>
        <v>300.15</v>
      </c>
      <c r="T24" s="16">
        <f t="shared" si="2"/>
        <v>2988.2638786</v>
      </c>
    </row>
    <row r="25" spans="1:20" ht="15" outlineLevel="2">
      <c r="A25" s="12" t="s">
        <v>135</v>
      </c>
      <c r="B25" s="20" t="s">
        <v>231</v>
      </c>
      <c r="C25" s="12">
        <v>904100</v>
      </c>
      <c r="D25" s="12" t="s">
        <v>17</v>
      </c>
      <c r="E25" s="12" t="s">
        <v>111</v>
      </c>
      <c r="F25" s="12" t="s">
        <v>111</v>
      </c>
      <c r="G25" s="54"/>
      <c r="H25" s="55"/>
      <c r="I25" s="54"/>
      <c r="J25" s="54"/>
      <c r="K25" s="14">
        <v>1</v>
      </c>
      <c r="L25" s="13">
        <v>1</v>
      </c>
      <c r="M25" s="54">
        <v>3135</v>
      </c>
      <c r="N25" s="56"/>
      <c r="O25" s="54"/>
      <c r="P25" s="55"/>
      <c r="Q25" s="54"/>
      <c r="R25" s="54"/>
      <c r="S25" s="54"/>
      <c r="T25" s="16">
        <v>3135</v>
      </c>
    </row>
    <row r="26" spans="1:20" s="72" customFormat="1" ht="15.75" outlineLevel="1" collapsed="1">
      <c r="A26" s="69"/>
      <c r="B26" s="70"/>
      <c r="C26" s="76"/>
      <c r="D26" s="70" t="s">
        <v>653</v>
      </c>
      <c r="E26" s="69"/>
      <c r="F26" s="69"/>
      <c r="G26" s="74">
        <f aca="true" t="shared" si="3" ref="G26:T26">SUBTOTAL(9,G25:G25)</f>
        <v>0</v>
      </c>
      <c r="H26" s="75">
        <f t="shared" si="3"/>
        <v>0</v>
      </c>
      <c r="I26" s="74">
        <f t="shared" si="3"/>
        <v>0</v>
      </c>
      <c r="J26" s="74">
        <f t="shared" si="3"/>
        <v>0</v>
      </c>
      <c r="K26" s="71">
        <f t="shared" si="3"/>
        <v>1</v>
      </c>
      <c r="L26" s="69">
        <f t="shared" si="3"/>
        <v>1</v>
      </c>
      <c r="M26" s="74">
        <f t="shared" si="3"/>
        <v>3135</v>
      </c>
      <c r="N26" s="69">
        <f t="shared" si="3"/>
        <v>0</v>
      </c>
      <c r="O26" s="74">
        <f t="shared" si="3"/>
        <v>0</v>
      </c>
      <c r="P26" s="75">
        <f t="shared" si="3"/>
        <v>0</v>
      </c>
      <c r="Q26" s="74">
        <f t="shared" si="3"/>
        <v>0</v>
      </c>
      <c r="R26" s="74">
        <f t="shared" si="3"/>
        <v>0</v>
      </c>
      <c r="S26" s="74">
        <f t="shared" si="3"/>
        <v>0</v>
      </c>
      <c r="T26" s="16">
        <f t="shared" si="3"/>
        <v>3135</v>
      </c>
    </row>
    <row r="27" spans="1:20" ht="15" outlineLevel="2">
      <c r="A27" s="5" t="s">
        <v>135</v>
      </c>
      <c r="B27" s="19" t="s">
        <v>240</v>
      </c>
      <c r="C27" s="6" t="s">
        <v>241</v>
      </c>
      <c r="D27" s="5" t="s">
        <v>400</v>
      </c>
      <c r="E27" s="5" t="s">
        <v>107</v>
      </c>
      <c r="F27" s="7" t="s">
        <v>138</v>
      </c>
      <c r="G27" s="8">
        <v>2.952996</v>
      </c>
      <c r="H27" s="9">
        <v>1</v>
      </c>
      <c r="I27" s="8">
        <v>0.06</v>
      </c>
      <c r="J27" s="8"/>
      <c r="K27" s="15"/>
      <c r="L27" s="5"/>
      <c r="M27" s="8"/>
      <c r="N27" s="5"/>
      <c r="O27" s="8"/>
      <c r="P27" s="9"/>
      <c r="Q27" s="8"/>
      <c r="R27" s="8"/>
      <c r="S27" s="8"/>
      <c r="T27" s="16">
        <v>3.0129960000000002</v>
      </c>
    </row>
    <row r="28" spans="1:20" ht="15" outlineLevel="2">
      <c r="A28" s="5" t="s">
        <v>135</v>
      </c>
      <c r="B28" s="19" t="s">
        <v>240</v>
      </c>
      <c r="C28" s="6" t="s">
        <v>241</v>
      </c>
      <c r="D28" s="5" t="s">
        <v>400</v>
      </c>
      <c r="E28" s="5" t="s">
        <v>107</v>
      </c>
      <c r="F28" s="5" t="s">
        <v>110</v>
      </c>
      <c r="G28" s="52"/>
      <c r="H28" s="53"/>
      <c r="I28" s="52"/>
      <c r="J28" s="52">
        <v>15</v>
      </c>
      <c r="K28" s="15"/>
      <c r="L28" s="5"/>
      <c r="M28" s="52"/>
      <c r="N28" s="5"/>
      <c r="O28" s="52"/>
      <c r="P28" s="53"/>
      <c r="Q28" s="52"/>
      <c r="R28" s="52"/>
      <c r="S28" s="52"/>
      <c r="T28" s="16">
        <v>15</v>
      </c>
    </row>
    <row r="29" spans="1:20" ht="15" outlineLevel="2">
      <c r="A29" s="12" t="s">
        <v>135</v>
      </c>
      <c r="B29" s="20" t="s">
        <v>240</v>
      </c>
      <c r="C29" s="12" t="s">
        <v>498</v>
      </c>
      <c r="D29" s="12" t="s">
        <v>400</v>
      </c>
      <c r="E29" s="12" t="s">
        <v>111</v>
      </c>
      <c r="F29" s="12" t="s">
        <v>111</v>
      </c>
      <c r="G29" s="54"/>
      <c r="H29" s="55"/>
      <c r="I29" s="54"/>
      <c r="J29" s="54"/>
      <c r="K29" s="14">
        <v>2</v>
      </c>
      <c r="L29" s="13">
        <v>1</v>
      </c>
      <c r="M29" s="54">
        <v>6270</v>
      </c>
      <c r="N29" s="56"/>
      <c r="O29" s="54"/>
      <c r="P29" s="55"/>
      <c r="Q29" s="54"/>
      <c r="R29" s="54"/>
      <c r="S29" s="54"/>
      <c r="T29" s="16">
        <v>6270</v>
      </c>
    </row>
    <row r="30" spans="1:20" s="72" customFormat="1" ht="15.75" outlineLevel="1" collapsed="1">
      <c r="A30" s="69"/>
      <c r="B30" s="70"/>
      <c r="C30" s="76"/>
      <c r="D30" s="70" t="s">
        <v>662</v>
      </c>
      <c r="E30" s="69"/>
      <c r="F30" s="69"/>
      <c r="G30" s="74">
        <f aca="true" t="shared" si="4" ref="G30:T30">SUBTOTAL(9,G27:G29)</f>
        <v>2.952996</v>
      </c>
      <c r="H30" s="75">
        <f t="shared" si="4"/>
        <v>1</v>
      </c>
      <c r="I30" s="74">
        <f t="shared" si="4"/>
        <v>0.06</v>
      </c>
      <c r="J30" s="74">
        <f t="shared" si="4"/>
        <v>15</v>
      </c>
      <c r="K30" s="71">
        <f t="shared" si="4"/>
        <v>2</v>
      </c>
      <c r="L30" s="69">
        <f t="shared" si="4"/>
        <v>1</v>
      </c>
      <c r="M30" s="74">
        <f t="shared" si="4"/>
        <v>6270</v>
      </c>
      <c r="N30" s="69">
        <f t="shared" si="4"/>
        <v>0</v>
      </c>
      <c r="O30" s="74">
        <f t="shared" si="4"/>
        <v>0</v>
      </c>
      <c r="P30" s="75">
        <f t="shared" si="4"/>
        <v>0</v>
      </c>
      <c r="Q30" s="74">
        <f t="shared" si="4"/>
        <v>0</v>
      </c>
      <c r="R30" s="74">
        <f t="shared" si="4"/>
        <v>0</v>
      </c>
      <c r="S30" s="74">
        <f t="shared" si="4"/>
        <v>0</v>
      </c>
      <c r="T30" s="16">
        <f t="shared" si="4"/>
        <v>6288.012996</v>
      </c>
    </row>
    <row r="31" spans="1:20" ht="15" outlineLevel="2">
      <c r="A31" s="12" t="s">
        <v>135</v>
      </c>
      <c r="B31" s="20" t="s">
        <v>231</v>
      </c>
      <c r="C31" s="12">
        <v>904200</v>
      </c>
      <c r="D31" s="12" t="s">
        <v>19</v>
      </c>
      <c r="E31" s="12" t="s">
        <v>111</v>
      </c>
      <c r="F31" s="12" t="s">
        <v>111</v>
      </c>
      <c r="G31" s="54"/>
      <c r="H31" s="55"/>
      <c r="I31" s="54"/>
      <c r="J31" s="54"/>
      <c r="K31" s="14">
        <v>4</v>
      </c>
      <c r="L31" s="13">
        <v>0.01</v>
      </c>
      <c r="M31" s="54">
        <v>125.4</v>
      </c>
      <c r="N31" s="56"/>
      <c r="O31" s="54"/>
      <c r="P31" s="55"/>
      <c r="Q31" s="54"/>
      <c r="R31" s="54"/>
      <c r="S31" s="54"/>
      <c r="T31" s="16">
        <v>125.4</v>
      </c>
    </row>
    <row r="32" spans="1:20" ht="15" outlineLevel="2">
      <c r="A32" s="5" t="s">
        <v>135</v>
      </c>
      <c r="B32" s="19" t="s">
        <v>231</v>
      </c>
      <c r="C32" s="6">
        <v>904200</v>
      </c>
      <c r="D32" s="5" t="s">
        <v>19</v>
      </c>
      <c r="E32" s="5" t="s">
        <v>133</v>
      </c>
      <c r="F32" s="5" t="s">
        <v>133</v>
      </c>
      <c r="G32" s="52"/>
      <c r="H32" s="53"/>
      <c r="I32" s="52"/>
      <c r="J32" s="52"/>
      <c r="K32" s="15"/>
      <c r="L32" s="5"/>
      <c r="M32" s="52"/>
      <c r="N32" s="5"/>
      <c r="O32" s="52"/>
      <c r="P32" s="53"/>
      <c r="Q32" s="52"/>
      <c r="R32" s="52"/>
      <c r="S32" s="52">
        <v>55.34</v>
      </c>
      <c r="T32" s="16">
        <v>55.34</v>
      </c>
    </row>
    <row r="33" spans="1:20" s="72" customFormat="1" ht="15.75" outlineLevel="1" collapsed="1">
      <c r="A33" s="69"/>
      <c r="B33" s="70"/>
      <c r="C33" s="76"/>
      <c r="D33" s="70" t="s">
        <v>665</v>
      </c>
      <c r="E33" s="69"/>
      <c r="F33" s="69"/>
      <c r="G33" s="74">
        <f aca="true" t="shared" si="5" ref="G33:T33">SUBTOTAL(9,G31:G32)</f>
        <v>0</v>
      </c>
      <c r="H33" s="75">
        <f t="shared" si="5"/>
        <v>0</v>
      </c>
      <c r="I33" s="74">
        <f t="shared" si="5"/>
        <v>0</v>
      </c>
      <c r="J33" s="74">
        <f t="shared" si="5"/>
        <v>0</v>
      </c>
      <c r="K33" s="71">
        <f t="shared" si="5"/>
        <v>4</v>
      </c>
      <c r="L33" s="69">
        <f t="shared" si="5"/>
        <v>0.01</v>
      </c>
      <c r="M33" s="74">
        <f t="shared" si="5"/>
        <v>125.4</v>
      </c>
      <c r="N33" s="69">
        <f t="shared" si="5"/>
        <v>0</v>
      </c>
      <c r="O33" s="74">
        <f t="shared" si="5"/>
        <v>0</v>
      </c>
      <c r="P33" s="75">
        <f t="shared" si="5"/>
        <v>0</v>
      </c>
      <c r="Q33" s="74">
        <f t="shared" si="5"/>
        <v>0</v>
      </c>
      <c r="R33" s="74">
        <f t="shared" si="5"/>
        <v>0</v>
      </c>
      <c r="S33" s="74">
        <f t="shared" si="5"/>
        <v>55.34</v>
      </c>
      <c r="T33" s="16">
        <f t="shared" si="5"/>
        <v>180.74</v>
      </c>
    </row>
    <row r="34" spans="1:20" ht="15" outlineLevel="2">
      <c r="A34" s="5" t="s">
        <v>135</v>
      </c>
      <c r="B34" s="19" t="s">
        <v>240</v>
      </c>
      <c r="C34" s="6">
        <v>902500</v>
      </c>
      <c r="D34" s="5" t="s">
        <v>777</v>
      </c>
      <c r="E34" s="5" t="s">
        <v>36</v>
      </c>
      <c r="F34" s="5" t="s">
        <v>36</v>
      </c>
      <c r="G34" s="52"/>
      <c r="H34" s="53"/>
      <c r="I34" s="52"/>
      <c r="J34" s="52"/>
      <c r="K34" s="15"/>
      <c r="L34" s="5"/>
      <c r="M34" s="52"/>
      <c r="N34" s="15">
        <v>1</v>
      </c>
      <c r="O34" s="52">
        <v>72</v>
      </c>
      <c r="P34" s="53"/>
      <c r="Q34" s="52"/>
      <c r="R34" s="52"/>
      <c r="S34" s="52"/>
      <c r="T34" s="16">
        <v>72</v>
      </c>
    </row>
    <row r="35" spans="1:20" s="72" customFormat="1" ht="15.75" outlineLevel="1" collapsed="1">
      <c r="A35" s="69"/>
      <c r="B35" s="70"/>
      <c r="C35" s="76"/>
      <c r="D35" s="70" t="s">
        <v>787</v>
      </c>
      <c r="E35" s="69"/>
      <c r="F35" s="69"/>
      <c r="G35" s="74">
        <f aca="true" t="shared" si="6" ref="G35:T35">SUBTOTAL(9,G34:G34)</f>
        <v>0</v>
      </c>
      <c r="H35" s="75">
        <f t="shared" si="6"/>
        <v>0</v>
      </c>
      <c r="I35" s="74">
        <f t="shared" si="6"/>
        <v>0</v>
      </c>
      <c r="J35" s="74">
        <f t="shared" si="6"/>
        <v>0</v>
      </c>
      <c r="K35" s="71">
        <f t="shared" si="6"/>
        <v>0</v>
      </c>
      <c r="L35" s="69">
        <f t="shared" si="6"/>
        <v>0</v>
      </c>
      <c r="M35" s="74">
        <f t="shared" si="6"/>
        <v>0</v>
      </c>
      <c r="N35" s="69">
        <f t="shared" si="6"/>
        <v>1</v>
      </c>
      <c r="O35" s="74">
        <f t="shared" si="6"/>
        <v>72</v>
      </c>
      <c r="P35" s="75">
        <f t="shared" si="6"/>
        <v>0</v>
      </c>
      <c r="Q35" s="74">
        <f t="shared" si="6"/>
        <v>0</v>
      </c>
      <c r="R35" s="74">
        <f t="shared" si="6"/>
        <v>0</v>
      </c>
      <c r="S35" s="74">
        <f t="shared" si="6"/>
        <v>0</v>
      </c>
      <c r="T35" s="16">
        <f t="shared" si="6"/>
        <v>72</v>
      </c>
    </row>
    <row r="36" spans="1:20" ht="15" outlineLevel="2">
      <c r="A36" s="5" t="s">
        <v>135</v>
      </c>
      <c r="B36" s="19" t="s">
        <v>240</v>
      </c>
      <c r="C36" s="6">
        <v>902000</v>
      </c>
      <c r="D36" s="5" t="s">
        <v>452</v>
      </c>
      <c r="E36" s="5" t="s">
        <v>107</v>
      </c>
      <c r="F36" s="7" t="s">
        <v>137</v>
      </c>
      <c r="G36" s="8">
        <v>73.903874</v>
      </c>
      <c r="H36" s="9">
        <v>43</v>
      </c>
      <c r="I36" s="8">
        <v>2.58</v>
      </c>
      <c r="J36" s="8"/>
      <c r="K36" s="15"/>
      <c r="L36" s="5"/>
      <c r="M36" s="8"/>
      <c r="N36" s="5"/>
      <c r="O36" s="8"/>
      <c r="P36" s="9"/>
      <c r="Q36" s="8"/>
      <c r="R36" s="8"/>
      <c r="S36" s="8"/>
      <c r="T36" s="16">
        <v>76.483874</v>
      </c>
    </row>
    <row r="37" spans="1:20" ht="15" outlineLevel="2">
      <c r="A37" s="5" t="s">
        <v>135</v>
      </c>
      <c r="B37" s="19" t="s">
        <v>240</v>
      </c>
      <c r="C37" s="6">
        <v>902000</v>
      </c>
      <c r="D37" s="5" t="s">
        <v>452</v>
      </c>
      <c r="E37" s="5" t="s">
        <v>107</v>
      </c>
      <c r="F37" s="7" t="s">
        <v>138</v>
      </c>
      <c r="G37" s="8">
        <v>21.075492</v>
      </c>
      <c r="H37" s="9">
        <v>18</v>
      </c>
      <c r="I37" s="8">
        <v>1.08</v>
      </c>
      <c r="J37" s="8"/>
      <c r="K37" s="15"/>
      <c r="L37" s="5"/>
      <c r="M37" s="8"/>
      <c r="N37" s="5"/>
      <c r="O37" s="8"/>
      <c r="P37" s="9"/>
      <c r="Q37" s="8"/>
      <c r="R37" s="8"/>
      <c r="S37" s="8"/>
      <c r="T37" s="16">
        <v>22.155492000000002</v>
      </c>
    </row>
    <row r="38" spans="1:20" ht="15" outlineLevel="2">
      <c r="A38" s="5" t="s">
        <v>135</v>
      </c>
      <c r="B38" s="19" t="s">
        <v>240</v>
      </c>
      <c r="C38" s="6">
        <v>902000</v>
      </c>
      <c r="D38" s="5" t="s">
        <v>452</v>
      </c>
      <c r="E38" s="5" t="s">
        <v>107</v>
      </c>
      <c r="F38" s="7" t="s">
        <v>139</v>
      </c>
      <c r="G38" s="8">
        <v>4.7501999999999995</v>
      </c>
      <c r="H38" s="9">
        <v>9</v>
      </c>
      <c r="I38" s="8">
        <v>0.54</v>
      </c>
      <c r="J38" s="8"/>
      <c r="K38" s="15"/>
      <c r="L38" s="5"/>
      <c r="M38" s="8"/>
      <c r="N38" s="5"/>
      <c r="O38" s="8"/>
      <c r="P38" s="9"/>
      <c r="Q38" s="8"/>
      <c r="R38" s="8"/>
      <c r="S38" s="8"/>
      <c r="T38" s="16">
        <v>5.2902</v>
      </c>
    </row>
    <row r="39" spans="1:20" ht="15" outlineLevel="2">
      <c r="A39" s="5" t="s">
        <v>135</v>
      </c>
      <c r="B39" s="19" t="s">
        <v>240</v>
      </c>
      <c r="C39" s="6">
        <v>902000</v>
      </c>
      <c r="D39" s="5" t="s">
        <v>452</v>
      </c>
      <c r="E39" s="5" t="s">
        <v>107</v>
      </c>
      <c r="F39" s="7" t="s">
        <v>116</v>
      </c>
      <c r="G39" s="8">
        <v>13.076866600000004</v>
      </c>
      <c r="H39" s="9">
        <v>17</v>
      </c>
      <c r="I39" s="8">
        <v>8.16</v>
      </c>
      <c r="J39" s="8"/>
      <c r="K39" s="15"/>
      <c r="L39" s="5"/>
      <c r="M39" s="8"/>
      <c r="N39" s="5"/>
      <c r="O39" s="8"/>
      <c r="P39" s="9"/>
      <c r="Q39" s="8"/>
      <c r="R39" s="8"/>
      <c r="S39" s="8"/>
      <c r="T39" s="16">
        <v>21.236866600000006</v>
      </c>
    </row>
    <row r="40" spans="1:20" ht="15" outlineLevel="2">
      <c r="A40" s="5" t="s">
        <v>135</v>
      </c>
      <c r="B40" s="19" t="s">
        <v>240</v>
      </c>
      <c r="C40" s="6">
        <v>902000</v>
      </c>
      <c r="D40" s="5" t="s">
        <v>452</v>
      </c>
      <c r="E40" s="5" t="s">
        <v>107</v>
      </c>
      <c r="F40" s="7" t="s">
        <v>258</v>
      </c>
      <c r="G40" s="10">
        <v>5.399915999999999</v>
      </c>
      <c r="H40" s="11">
        <v>3</v>
      </c>
      <c r="I40" s="10">
        <v>0.18</v>
      </c>
      <c r="J40" s="8"/>
      <c r="K40" s="15"/>
      <c r="L40" s="5"/>
      <c r="M40" s="10"/>
      <c r="N40" s="5"/>
      <c r="O40" s="10"/>
      <c r="P40" s="11"/>
      <c r="Q40" s="10"/>
      <c r="R40" s="10"/>
      <c r="S40" s="10"/>
      <c r="T40" s="16">
        <v>5.579915999999999</v>
      </c>
    </row>
    <row r="41" spans="1:20" ht="15" outlineLevel="2">
      <c r="A41" s="5" t="s">
        <v>135</v>
      </c>
      <c r="B41" s="19" t="s">
        <v>240</v>
      </c>
      <c r="C41" s="6">
        <v>902000</v>
      </c>
      <c r="D41" s="5" t="s">
        <v>452</v>
      </c>
      <c r="E41" s="5" t="s">
        <v>107</v>
      </c>
      <c r="F41" s="5" t="s">
        <v>110</v>
      </c>
      <c r="G41" s="52"/>
      <c r="H41" s="53"/>
      <c r="I41" s="52"/>
      <c r="J41" s="52">
        <v>180</v>
      </c>
      <c r="K41" s="15"/>
      <c r="L41" s="5"/>
      <c r="M41" s="52"/>
      <c r="N41" s="5"/>
      <c r="O41" s="52"/>
      <c r="P41" s="53"/>
      <c r="Q41" s="52"/>
      <c r="R41" s="52"/>
      <c r="S41" s="52"/>
      <c r="T41" s="16">
        <v>180</v>
      </c>
    </row>
    <row r="42" spans="1:20" ht="15" outlineLevel="2">
      <c r="A42" s="5" t="s">
        <v>135</v>
      </c>
      <c r="B42" s="19" t="s">
        <v>240</v>
      </c>
      <c r="C42" s="6">
        <v>902000</v>
      </c>
      <c r="D42" s="5" t="s">
        <v>452</v>
      </c>
      <c r="E42" s="5" t="s">
        <v>36</v>
      </c>
      <c r="F42" s="5" t="s">
        <v>36</v>
      </c>
      <c r="G42" s="52"/>
      <c r="H42" s="53"/>
      <c r="I42" s="52"/>
      <c r="J42" s="52"/>
      <c r="K42" s="15"/>
      <c r="L42" s="5"/>
      <c r="M42" s="52"/>
      <c r="N42" s="15">
        <v>142.5</v>
      </c>
      <c r="O42" s="52">
        <v>10260</v>
      </c>
      <c r="P42" s="53"/>
      <c r="Q42" s="52"/>
      <c r="R42" s="52"/>
      <c r="S42" s="52"/>
      <c r="T42" s="16">
        <v>10260</v>
      </c>
    </row>
    <row r="43" spans="1:20" s="72" customFormat="1" ht="15.75" outlineLevel="1">
      <c r="A43" s="69"/>
      <c r="B43" s="70"/>
      <c r="C43" s="76"/>
      <c r="D43" s="70" t="s">
        <v>721</v>
      </c>
      <c r="E43" s="69"/>
      <c r="F43" s="69"/>
      <c r="G43" s="74">
        <f aca="true" t="shared" si="7" ref="G43:T43">SUBTOTAL(9,G36:G42)</f>
        <v>118.20634860000001</v>
      </c>
      <c r="H43" s="75">
        <f t="shared" si="7"/>
        <v>90</v>
      </c>
      <c r="I43" s="74">
        <f t="shared" si="7"/>
        <v>12.54</v>
      </c>
      <c r="J43" s="74">
        <f t="shared" si="7"/>
        <v>180</v>
      </c>
      <c r="K43" s="71">
        <f t="shared" si="7"/>
        <v>0</v>
      </c>
      <c r="L43" s="69">
        <f t="shared" si="7"/>
        <v>0</v>
      </c>
      <c r="M43" s="74">
        <f t="shared" si="7"/>
        <v>0</v>
      </c>
      <c r="N43" s="69">
        <f t="shared" si="7"/>
        <v>142.5</v>
      </c>
      <c r="O43" s="74">
        <f t="shared" si="7"/>
        <v>10260</v>
      </c>
      <c r="P43" s="75">
        <f t="shared" si="7"/>
        <v>0</v>
      </c>
      <c r="Q43" s="74">
        <f t="shared" si="7"/>
        <v>0</v>
      </c>
      <c r="R43" s="74">
        <f t="shared" si="7"/>
        <v>0</v>
      </c>
      <c r="S43" s="74">
        <f t="shared" si="7"/>
        <v>0</v>
      </c>
      <c r="T43" s="16">
        <f t="shared" si="7"/>
        <v>10570.7463486</v>
      </c>
    </row>
    <row r="44" spans="1:20" ht="15" outlineLevel="2">
      <c r="A44" s="5" t="s">
        <v>135</v>
      </c>
      <c r="B44" s="19" t="s">
        <v>136</v>
      </c>
      <c r="C44" s="6">
        <v>709607</v>
      </c>
      <c r="D44" s="5" t="s">
        <v>779</v>
      </c>
      <c r="E44" s="5" t="s">
        <v>36</v>
      </c>
      <c r="F44" s="5" t="s">
        <v>36</v>
      </c>
      <c r="G44" s="52"/>
      <c r="H44" s="53"/>
      <c r="I44" s="52"/>
      <c r="J44" s="52"/>
      <c r="K44" s="15"/>
      <c r="L44" s="5"/>
      <c r="M44" s="52"/>
      <c r="N44" s="15">
        <v>0.75</v>
      </c>
      <c r="O44" s="52">
        <v>54</v>
      </c>
      <c r="P44" s="53"/>
      <c r="Q44" s="52"/>
      <c r="R44" s="52"/>
      <c r="S44" s="52"/>
      <c r="T44" s="16">
        <v>54</v>
      </c>
    </row>
    <row r="45" spans="1:20" ht="15" outlineLevel="2">
      <c r="A45" s="5" t="s">
        <v>135</v>
      </c>
      <c r="B45" s="19" t="s">
        <v>136</v>
      </c>
      <c r="C45" s="6">
        <v>709617</v>
      </c>
      <c r="D45" s="5" t="s">
        <v>779</v>
      </c>
      <c r="E45" s="5" t="s">
        <v>36</v>
      </c>
      <c r="F45" s="5" t="s">
        <v>36</v>
      </c>
      <c r="G45" s="52"/>
      <c r="H45" s="53"/>
      <c r="I45" s="52"/>
      <c r="J45" s="52"/>
      <c r="K45" s="15"/>
      <c r="L45" s="5"/>
      <c r="M45" s="52"/>
      <c r="N45" s="15">
        <v>25</v>
      </c>
      <c r="O45" s="52">
        <v>1800</v>
      </c>
      <c r="P45" s="53"/>
      <c r="Q45" s="52"/>
      <c r="R45" s="52"/>
      <c r="S45" s="52"/>
      <c r="T45" s="16">
        <v>1800</v>
      </c>
    </row>
    <row r="46" spans="1:20" s="72" customFormat="1" ht="15.75" outlineLevel="1">
      <c r="A46" s="69"/>
      <c r="B46" s="70"/>
      <c r="C46" s="76"/>
      <c r="D46" s="70" t="s">
        <v>789</v>
      </c>
      <c r="E46" s="69"/>
      <c r="F46" s="69"/>
      <c r="G46" s="74">
        <f aca="true" t="shared" si="8" ref="G46:T46">SUBTOTAL(9,G44:G45)</f>
        <v>0</v>
      </c>
      <c r="H46" s="75">
        <f t="shared" si="8"/>
        <v>0</v>
      </c>
      <c r="I46" s="74">
        <f t="shared" si="8"/>
        <v>0</v>
      </c>
      <c r="J46" s="74">
        <f t="shared" si="8"/>
        <v>0</v>
      </c>
      <c r="K46" s="71">
        <f t="shared" si="8"/>
        <v>0</v>
      </c>
      <c r="L46" s="69">
        <f t="shared" si="8"/>
        <v>0</v>
      </c>
      <c r="M46" s="74">
        <f t="shared" si="8"/>
        <v>0</v>
      </c>
      <c r="N46" s="69">
        <f t="shared" si="8"/>
        <v>25.75</v>
      </c>
      <c r="O46" s="74">
        <f t="shared" si="8"/>
        <v>1854</v>
      </c>
      <c r="P46" s="75">
        <f t="shared" si="8"/>
        <v>0</v>
      </c>
      <c r="Q46" s="74">
        <f t="shared" si="8"/>
        <v>0</v>
      </c>
      <c r="R46" s="74">
        <f t="shared" si="8"/>
        <v>0</v>
      </c>
      <c r="S46" s="74">
        <f t="shared" si="8"/>
        <v>0</v>
      </c>
      <c r="T46" s="16">
        <f t="shared" si="8"/>
        <v>1854</v>
      </c>
    </row>
    <row r="47" spans="1:20" ht="15" outlineLevel="2">
      <c r="A47" s="5" t="s">
        <v>135</v>
      </c>
      <c r="B47" s="19" t="s">
        <v>136</v>
      </c>
      <c r="C47" s="6">
        <v>709000</v>
      </c>
      <c r="D47" s="5" t="s">
        <v>453</v>
      </c>
      <c r="E47" s="5" t="s">
        <v>107</v>
      </c>
      <c r="F47" s="7">
        <v>15</v>
      </c>
      <c r="G47" s="8">
        <v>90.49970100000002</v>
      </c>
      <c r="H47" s="9">
        <v>262</v>
      </c>
      <c r="I47" s="8">
        <v>26.2</v>
      </c>
      <c r="J47" s="8"/>
      <c r="K47" s="15"/>
      <c r="L47" s="5"/>
      <c r="M47" s="8"/>
      <c r="N47" s="5"/>
      <c r="O47" s="8"/>
      <c r="P47" s="9"/>
      <c r="Q47" s="8"/>
      <c r="R47" s="8"/>
      <c r="S47" s="8"/>
      <c r="T47" s="16">
        <v>116.69970100000002</v>
      </c>
    </row>
    <row r="48" spans="1:20" ht="15" outlineLevel="2">
      <c r="A48" s="5" t="s">
        <v>135</v>
      </c>
      <c r="B48" s="19" t="s">
        <v>136</v>
      </c>
      <c r="C48" s="6">
        <v>709000</v>
      </c>
      <c r="D48" s="5" t="s">
        <v>453</v>
      </c>
      <c r="E48" s="5" t="s">
        <v>107</v>
      </c>
      <c r="F48" s="7" t="s">
        <v>137</v>
      </c>
      <c r="G48" s="8">
        <v>24.6998865</v>
      </c>
      <c r="H48" s="9">
        <v>7</v>
      </c>
      <c r="I48" s="8">
        <v>0.42</v>
      </c>
      <c r="J48" s="8"/>
      <c r="K48" s="15"/>
      <c r="L48" s="5"/>
      <c r="M48" s="8"/>
      <c r="N48" s="5"/>
      <c r="O48" s="8"/>
      <c r="P48" s="9"/>
      <c r="Q48" s="8"/>
      <c r="R48" s="8"/>
      <c r="S48" s="8"/>
      <c r="T48" s="16">
        <v>25.119886500000003</v>
      </c>
    </row>
    <row r="49" spans="1:20" ht="15" outlineLevel="2">
      <c r="A49" s="5" t="s">
        <v>135</v>
      </c>
      <c r="B49" s="19" t="s">
        <v>136</v>
      </c>
      <c r="C49" s="6">
        <v>709000</v>
      </c>
      <c r="D49" s="5" t="s">
        <v>453</v>
      </c>
      <c r="E49" s="5" t="s">
        <v>107</v>
      </c>
      <c r="F49" s="7" t="s">
        <v>138</v>
      </c>
      <c r="G49" s="8">
        <v>2.2956510000000003</v>
      </c>
      <c r="H49" s="9">
        <v>2</v>
      </c>
      <c r="I49" s="8">
        <v>0.12</v>
      </c>
      <c r="J49" s="8"/>
      <c r="K49" s="15"/>
      <c r="L49" s="5"/>
      <c r="M49" s="8"/>
      <c r="N49" s="5"/>
      <c r="O49" s="8"/>
      <c r="P49" s="9"/>
      <c r="Q49" s="8"/>
      <c r="R49" s="8"/>
      <c r="S49" s="8"/>
      <c r="T49" s="16">
        <v>2.4156510000000004</v>
      </c>
    </row>
    <row r="50" spans="1:20" ht="15" outlineLevel="2">
      <c r="A50" s="5" t="s">
        <v>135</v>
      </c>
      <c r="B50" s="19" t="s">
        <v>136</v>
      </c>
      <c r="C50" s="6">
        <v>709000</v>
      </c>
      <c r="D50" s="5" t="s">
        <v>453</v>
      </c>
      <c r="E50" s="5" t="s">
        <v>107</v>
      </c>
      <c r="F50" s="7" t="s">
        <v>139</v>
      </c>
      <c r="G50" s="8">
        <v>0.44659999999999994</v>
      </c>
      <c r="H50" s="9">
        <v>1</v>
      </c>
      <c r="I50" s="8">
        <v>0.06</v>
      </c>
      <c r="J50" s="8"/>
      <c r="K50" s="15"/>
      <c r="L50" s="5"/>
      <c r="M50" s="8"/>
      <c r="N50" s="5"/>
      <c r="O50" s="8"/>
      <c r="P50" s="9"/>
      <c r="Q50" s="8"/>
      <c r="R50" s="8"/>
      <c r="S50" s="8"/>
      <c r="T50" s="16">
        <v>0.5065999999999999</v>
      </c>
    </row>
    <row r="51" spans="1:20" ht="15" outlineLevel="2">
      <c r="A51" s="5" t="s">
        <v>135</v>
      </c>
      <c r="B51" s="19" t="s">
        <v>136</v>
      </c>
      <c r="C51" s="6">
        <v>709000</v>
      </c>
      <c r="D51" s="5" t="s">
        <v>453</v>
      </c>
      <c r="E51" s="5" t="s">
        <v>107</v>
      </c>
      <c r="F51" s="5" t="s">
        <v>110</v>
      </c>
      <c r="G51" s="52"/>
      <c r="H51" s="53"/>
      <c r="I51" s="52"/>
      <c r="J51" s="52">
        <v>180</v>
      </c>
      <c r="K51" s="15"/>
      <c r="L51" s="5"/>
      <c r="M51" s="52"/>
      <c r="N51" s="5"/>
      <c r="O51" s="52"/>
      <c r="P51" s="53"/>
      <c r="Q51" s="52"/>
      <c r="R51" s="52"/>
      <c r="S51" s="52"/>
      <c r="T51" s="16">
        <v>180</v>
      </c>
    </row>
    <row r="52" spans="1:20" ht="15" outlineLevel="2">
      <c r="A52" s="5" t="s">
        <v>135</v>
      </c>
      <c r="B52" s="19" t="s">
        <v>136</v>
      </c>
      <c r="C52" s="6">
        <v>709000</v>
      </c>
      <c r="D52" s="5" t="s">
        <v>453</v>
      </c>
      <c r="E52" s="5" t="s">
        <v>36</v>
      </c>
      <c r="F52" s="5" t="s">
        <v>36</v>
      </c>
      <c r="G52" s="52"/>
      <c r="H52" s="53"/>
      <c r="I52" s="52"/>
      <c r="J52" s="52"/>
      <c r="K52" s="15"/>
      <c r="L52" s="5"/>
      <c r="M52" s="52"/>
      <c r="N52" s="15">
        <v>2.75</v>
      </c>
      <c r="O52" s="52">
        <v>198</v>
      </c>
      <c r="P52" s="53"/>
      <c r="Q52" s="52"/>
      <c r="R52" s="52"/>
      <c r="S52" s="52"/>
      <c r="T52" s="16">
        <v>198</v>
      </c>
    </row>
    <row r="53" spans="1:20" ht="15" outlineLevel="2">
      <c r="A53" s="5" t="s">
        <v>135</v>
      </c>
      <c r="B53" s="19" t="s">
        <v>136</v>
      </c>
      <c r="C53" s="6">
        <v>709000</v>
      </c>
      <c r="D53" s="5" t="s">
        <v>453</v>
      </c>
      <c r="E53" s="5" t="s">
        <v>133</v>
      </c>
      <c r="F53" s="5" t="s">
        <v>133</v>
      </c>
      <c r="G53" s="52"/>
      <c r="H53" s="53"/>
      <c r="I53" s="52"/>
      <c r="J53" s="52"/>
      <c r="K53" s="15"/>
      <c r="L53" s="5"/>
      <c r="M53" s="52"/>
      <c r="N53" s="5"/>
      <c r="O53" s="52"/>
      <c r="P53" s="53"/>
      <c r="Q53" s="52"/>
      <c r="R53" s="52"/>
      <c r="S53" s="52">
        <v>152.95</v>
      </c>
      <c r="T53" s="16">
        <v>152.95</v>
      </c>
    </row>
    <row r="54" spans="1:20" s="72" customFormat="1" ht="15.75" outlineLevel="1">
      <c r="A54" s="69"/>
      <c r="B54" s="70"/>
      <c r="C54" s="76"/>
      <c r="D54" s="70" t="s">
        <v>722</v>
      </c>
      <c r="E54" s="69"/>
      <c r="F54" s="69"/>
      <c r="G54" s="74">
        <f aca="true" t="shared" si="9" ref="G54:T54">SUBTOTAL(9,G47:G53)</f>
        <v>117.94183850000003</v>
      </c>
      <c r="H54" s="75">
        <f t="shared" si="9"/>
        <v>272</v>
      </c>
      <c r="I54" s="74">
        <f t="shared" si="9"/>
        <v>26.8</v>
      </c>
      <c r="J54" s="74">
        <f t="shared" si="9"/>
        <v>180</v>
      </c>
      <c r="K54" s="71">
        <f t="shared" si="9"/>
        <v>0</v>
      </c>
      <c r="L54" s="69">
        <f t="shared" si="9"/>
        <v>0</v>
      </c>
      <c r="M54" s="74">
        <f t="shared" si="9"/>
        <v>0</v>
      </c>
      <c r="N54" s="69">
        <f t="shared" si="9"/>
        <v>2.75</v>
      </c>
      <c r="O54" s="74">
        <f t="shared" si="9"/>
        <v>198</v>
      </c>
      <c r="P54" s="75">
        <f t="shared" si="9"/>
        <v>0</v>
      </c>
      <c r="Q54" s="74">
        <f t="shared" si="9"/>
        <v>0</v>
      </c>
      <c r="R54" s="74">
        <f t="shared" si="9"/>
        <v>0</v>
      </c>
      <c r="S54" s="74">
        <f t="shared" si="9"/>
        <v>152.95</v>
      </c>
      <c r="T54" s="16">
        <f t="shared" si="9"/>
        <v>675.6918384999999</v>
      </c>
    </row>
    <row r="55" spans="1:20" s="72" customFormat="1" ht="15.75" outlineLevel="1" collapsed="1">
      <c r="A55" s="69"/>
      <c r="B55" s="70"/>
      <c r="C55" s="76"/>
      <c r="D55" s="70" t="s">
        <v>514</v>
      </c>
      <c r="E55" s="69"/>
      <c r="F55" s="69"/>
      <c r="G55" s="74">
        <f aca="true" t="shared" si="10" ref="G55:T55">SUBTOTAL(9,G5:G53)</f>
        <v>571.0544877000002</v>
      </c>
      <c r="H55" s="75">
        <f t="shared" si="10"/>
        <v>903</v>
      </c>
      <c r="I55" s="74">
        <f t="shared" si="10"/>
        <v>101.12000000000002</v>
      </c>
      <c r="J55" s="74">
        <f t="shared" si="10"/>
        <v>735</v>
      </c>
      <c r="K55" s="71">
        <f t="shared" si="10"/>
        <v>13</v>
      </c>
      <c r="L55" s="69">
        <f t="shared" si="10"/>
        <v>2.3899999999999997</v>
      </c>
      <c r="M55" s="74">
        <f t="shared" si="10"/>
        <v>13041.6</v>
      </c>
      <c r="N55" s="69">
        <f t="shared" si="10"/>
        <v>172.75</v>
      </c>
      <c r="O55" s="74">
        <f t="shared" si="10"/>
        <v>12438</v>
      </c>
      <c r="P55" s="75">
        <f t="shared" si="10"/>
        <v>0</v>
      </c>
      <c r="Q55" s="74">
        <f t="shared" si="10"/>
        <v>0</v>
      </c>
      <c r="R55" s="74">
        <f t="shared" si="10"/>
        <v>0</v>
      </c>
      <c r="S55" s="74">
        <f t="shared" si="10"/>
        <v>520.8899999999999</v>
      </c>
      <c r="T55" s="16">
        <f t="shared" si="10"/>
        <v>27407.6644877</v>
      </c>
    </row>
  </sheetData>
  <sheetProtection/>
  <autoFilter ref="A4:T54"/>
  <printOptions/>
  <pageMargins left="0.25" right="0.25" top="0.25" bottom="0.25" header="0.5" footer="0.5"/>
  <pageSetup fitToHeight="50" fitToWidth="1" horizontalDpi="600" verticalDpi="600" orientation="landscape" paperSize="5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3"/>
  <sheetViews>
    <sheetView zoomScalePageLayoutView="0" workbookViewId="0" topLeftCell="A1">
      <pane xSplit="1" ySplit="4" topLeftCell="K21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8.88671875" style="58" customWidth="1"/>
    <col min="3" max="3" width="8.88671875" style="59" customWidth="1"/>
    <col min="4" max="6" width="8.88671875" style="4" customWidth="1"/>
    <col min="7" max="7" width="8.88671875" style="60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38.25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outlineLevel="2">
      <c r="A5" s="5" t="s">
        <v>147</v>
      </c>
      <c r="B5" s="19" t="s">
        <v>148</v>
      </c>
      <c r="C5" s="6" t="s">
        <v>149</v>
      </c>
      <c r="D5" s="5" t="s">
        <v>277</v>
      </c>
      <c r="E5" s="5" t="s">
        <v>107</v>
      </c>
      <c r="F5" s="7">
        <v>15</v>
      </c>
      <c r="G5" s="8">
        <v>94.50921400000001</v>
      </c>
      <c r="H5" s="9">
        <v>272</v>
      </c>
      <c r="I5" s="8">
        <v>27.2</v>
      </c>
      <c r="J5" s="8"/>
      <c r="K5" s="15"/>
      <c r="L5" s="5"/>
      <c r="M5" s="8"/>
      <c r="N5" s="5"/>
      <c r="O5" s="8"/>
      <c r="P5" s="9"/>
      <c r="Q5" s="8"/>
      <c r="R5" s="8"/>
      <c r="S5" s="8"/>
      <c r="T5" s="16">
        <v>121.70921400000002</v>
      </c>
    </row>
    <row r="6" spans="1:20" ht="15" outlineLevel="2">
      <c r="A6" s="5" t="s">
        <v>147</v>
      </c>
      <c r="B6" s="19" t="s">
        <v>148</v>
      </c>
      <c r="C6" s="6" t="s">
        <v>149</v>
      </c>
      <c r="D6" s="5" t="s">
        <v>277</v>
      </c>
      <c r="E6" s="5" t="s">
        <v>107</v>
      </c>
      <c r="F6" s="7" t="s">
        <v>137</v>
      </c>
      <c r="G6" s="8">
        <v>91.08147550000001</v>
      </c>
      <c r="H6" s="9">
        <v>23</v>
      </c>
      <c r="I6" s="8">
        <v>1.38</v>
      </c>
      <c r="J6" s="8"/>
      <c r="K6" s="15"/>
      <c r="L6" s="5"/>
      <c r="M6" s="8"/>
      <c r="N6" s="5"/>
      <c r="O6" s="8"/>
      <c r="P6" s="9"/>
      <c r="Q6" s="8"/>
      <c r="R6" s="8"/>
      <c r="S6" s="8"/>
      <c r="T6" s="16">
        <v>92.4614755</v>
      </c>
    </row>
    <row r="7" spans="1:20" ht="15" outlineLevel="2">
      <c r="A7" s="5" t="s">
        <v>147</v>
      </c>
      <c r="B7" s="19" t="s">
        <v>148</v>
      </c>
      <c r="C7" s="6" t="s">
        <v>149</v>
      </c>
      <c r="D7" s="5" t="s">
        <v>277</v>
      </c>
      <c r="E7" s="5" t="s">
        <v>107</v>
      </c>
      <c r="F7" s="7" t="s">
        <v>138</v>
      </c>
      <c r="G7" s="8">
        <v>65.613144</v>
      </c>
      <c r="H7" s="9">
        <v>28</v>
      </c>
      <c r="I7" s="8">
        <v>1.68</v>
      </c>
      <c r="J7" s="8"/>
      <c r="K7" s="15"/>
      <c r="L7" s="5"/>
      <c r="M7" s="8"/>
      <c r="N7" s="5"/>
      <c r="O7" s="8"/>
      <c r="P7" s="9"/>
      <c r="Q7" s="8"/>
      <c r="R7" s="8"/>
      <c r="S7" s="8"/>
      <c r="T7" s="16">
        <v>67.29314400000001</v>
      </c>
    </row>
    <row r="8" spans="1:20" ht="15" outlineLevel="2">
      <c r="A8" s="5" t="s">
        <v>147</v>
      </c>
      <c r="B8" s="19" t="s">
        <v>148</v>
      </c>
      <c r="C8" s="6" t="s">
        <v>149</v>
      </c>
      <c r="D8" s="5" t="s">
        <v>277</v>
      </c>
      <c r="E8" s="5" t="s">
        <v>107</v>
      </c>
      <c r="F8" s="7" t="s">
        <v>139</v>
      </c>
      <c r="G8" s="8">
        <v>17.843699999999995</v>
      </c>
      <c r="H8" s="9">
        <v>14</v>
      </c>
      <c r="I8" s="8">
        <v>0.84</v>
      </c>
      <c r="J8" s="8"/>
      <c r="K8" s="15"/>
      <c r="L8" s="5"/>
      <c r="M8" s="8"/>
      <c r="N8" s="5"/>
      <c r="O8" s="8"/>
      <c r="P8" s="9"/>
      <c r="Q8" s="8"/>
      <c r="R8" s="8"/>
      <c r="S8" s="8"/>
      <c r="T8" s="16">
        <v>18.683699999999995</v>
      </c>
    </row>
    <row r="9" spans="1:20" ht="15" outlineLevel="2">
      <c r="A9" s="5" t="s">
        <v>147</v>
      </c>
      <c r="B9" s="19" t="s">
        <v>148</v>
      </c>
      <c r="C9" s="6" t="s">
        <v>149</v>
      </c>
      <c r="D9" s="5" t="s">
        <v>277</v>
      </c>
      <c r="E9" s="5" t="s">
        <v>107</v>
      </c>
      <c r="F9" s="7" t="s">
        <v>116</v>
      </c>
      <c r="G9" s="8">
        <v>6.1192306</v>
      </c>
      <c r="H9" s="9">
        <v>9</v>
      </c>
      <c r="I9" s="8">
        <v>4.32</v>
      </c>
      <c r="J9" s="8"/>
      <c r="K9" s="15"/>
      <c r="L9" s="5"/>
      <c r="M9" s="8"/>
      <c r="N9" s="5"/>
      <c r="O9" s="8"/>
      <c r="P9" s="9"/>
      <c r="Q9" s="8"/>
      <c r="R9" s="8"/>
      <c r="S9" s="8"/>
      <c r="T9" s="16">
        <v>10.4392306</v>
      </c>
    </row>
    <row r="10" spans="1:20" ht="15" outlineLevel="2">
      <c r="A10" s="5" t="s">
        <v>147</v>
      </c>
      <c r="B10" s="19" t="s">
        <v>148</v>
      </c>
      <c r="C10" s="6" t="s">
        <v>149</v>
      </c>
      <c r="D10" s="5" t="s">
        <v>277</v>
      </c>
      <c r="E10" s="5" t="s">
        <v>107</v>
      </c>
      <c r="F10" s="5" t="s">
        <v>110</v>
      </c>
      <c r="G10" s="52"/>
      <c r="H10" s="53"/>
      <c r="I10" s="52"/>
      <c r="J10" s="52">
        <v>180</v>
      </c>
      <c r="K10" s="15"/>
      <c r="L10" s="5"/>
      <c r="M10" s="52"/>
      <c r="N10" s="5"/>
      <c r="O10" s="52"/>
      <c r="P10" s="53"/>
      <c r="Q10" s="52"/>
      <c r="R10" s="52"/>
      <c r="S10" s="52"/>
      <c r="T10" s="16">
        <v>180</v>
      </c>
    </row>
    <row r="11" spans="1:20" s="72" customFormat="1" ht="15.75" outlineLevel="1">
      <c r="A11" s="69"/>
      <c r="B11" s="70"/>
      <c r="C11" s="73"/>
      <c r="D11" s="70" t="s">
        <v>520</v>
      </c>
      <c r="E11" s="69"/>
      <c r="F11" s="69"/>
      <c r="G11" s="74">
        <f aca="true" t="shared" si="0" ref="G11:T11">SUBTOTAL(9,G5:G10)</f>
        <v>275.1667641</v>
      </c>
      <c r="H11" s="75">
        <f t="shared" si="0"/>
        <v>346</v>
      </c>
      <c r="I11" s="74">
        <f t="shared" si="0"/>
        <v>35.42</v>
      </c>
      <c r="J11" s="74">
        <f t="shared" si="0"/>
        <v>180</v>
      </c>
      <c r="K11" s="71">
        <f t="shared" si="0"/>
        <v>0</v>
      </c>
      <c r="L11" s="69">
        <f t="shared" si="0"/>
        <v>0</v>
      </c>
      <c r="M11" s="74">
        <f t="shared" si="0"/>
        <v>0</v>
      </c>
      <c r="N11" s="69">
        <f t="shared" si="0"/>
        <v>0</v>
      </c>
      <c r="O11" s="74">
        <f t="shared" si="0"/>
        <v>0</v>
      </c>
      <c r="P11" s="75">
        <f t="shared" si="0"/>
        <v>0</v>
      </c>
      <c r="Q11" s="74">
        <f t="shared" si="0"/>
        <v>0</v>
      </c>
      <c r="R11" s="74">
        <f t="shared" si="0"/>
        <v>0</v>
      </c>
      <c r="S11" s="74">
        <f t="shared" si="0"/>
        <v>0</v>
      </c>
      <c r="T11" s="16">
        <f t="shared" si="0"/>
        <v>490.58676410000004</v>
      </c>
    </row>
    <row r="12" spans="1:20" ht="15" outlineLevel="2">
      <c r="A12" s="5" t="s">
        <v>147</v>
      </c>
      <c r="B12" s="19" t="s">
        <v>150</v>
      </c>
      <c r="C12" s="6" t="s">
        <v>151</v>
      </c>
      <c r="D12" s="5" t="s">
        <v>278</v>
      </c>
      <c r="E12" s="5" t="s">
        <v>107</v>
      </c>
      <c r="F12" s="7">
        <v>15</v>
      </c>
      <c r="G12" s="8">
        <v>1679.0491930000003</v>
      </c>
      <c r="H12" s="9">
        <v>4486</v>
      </c>
      <c r="I12" s="8">
        <v>448.6</v>
      </c>
      <c r="J12" s="8"/>
      <c r="K12" s="15"/>
      <c r="L12" s="5"/>
      <c r="M12" s="8"/>
      <c r="N12" s="5"/>
      <c r="O12" s="8"/>
      <c r="P12" s="9"/>
      <c r="Q12" s="8"/>
      <c r="R12" s="8"/>
      <c r="S12" s="8"/>
      <c r="T12" s="16">
        <v>2127.649193</v>
      </c>
    </row>
    <row r="13" spans="1:20" ht="15" outlineLevel="2">
      <c r="A13" s="5" t="s">
        <v>147</v>
      </c>
      <c r="B13" s="19" t="s">
        <v>150</v>
      </c>
      <c r="C13" s="6" t="s">
        <v>151</v>
      </c>
      <c r="D13" s="5" t="s">
        <v>278</v>
      </c>
      <c r="E13" s="5" t="s">
        <v>107</v>
      </c>
      <c r="F13" s="7" t="s">
        <v>137</v>
      </c>
      <c r="G13" s="8">
        <v>38.183324750000004</v>
      </c>
      <c r="H13" s="9">
        <v>13</v>
      </c>
      <c r="I13" s="8">
        <v>0.78</v>
      </c>
      <c r="J13" s="8"/>
      <c r="K13" s="15"/>
      <c r="L13" s="5"/>
      <c r="M13" s="8"/>
      <c r="N13" s="5"/>
      <c r="O13" s="8"/>
      <c r="P13" s="9"/>
      <c r="Q13" s="8"/>
      <c r="R13" s="8"/>
      <c r="S13" s="8"/>
      <c r="T13" s="16">
        <v>38.963324750000005</v>
      </c>
    </row>
    <row r="14" spans="1:20" ht="15" outlineLevel="2">
      <c r="A14" s="5" t="s">
        <v>147</v>
      </c>
      <c r="B14" s="19" t="s">
        <v>150</v>
      </c>
      <c r="C14" s="6" t="s">
        <v>151</v>
      </c>
      <c r="D14" s="5" t="s">
        <v>278</v>
      </c>
      <c r="E14" s="5" t="s">
        <v>107</v>
      </c>
      <c r="F14" s="7" t="s">
        <v>138</v>
      </c>
      <c r="G14" s="8">
        <v>175.25829000000002</v>
      </c>
      <c r="H14" s="9">
        <v>83</v>
      </c>
      <c r="I14" s="8">
        <v>4.98</v>
      </c>
      <c r="J14" s="8"/>
      <c r="K14" s="15"/>
      <c r="L14" s="5"/>
      <c r="M14" s="8"/>
      <c r="N14" s="5"/>
      <c r="O14" s="8"/>
      <c r="P14" s="9"/>
      <c r="Q14" s="8"/>
      <c r="R14" s="8"/>
      <c r="S14" s="8"/>
      <c r="T14" s="16">
        <v>180.23829</v>
      </c>
    </row>
    <row r="15" spans="1:20" ht="15" outlineLevel="2">
      <c r="A15" s="5" t="s">
        <v>147</v>
      </c>
      <c r="B15" s="19" t="s">
        <v>150</v>
      </c>
      <c r="C15" s="6" t="s">
        <v>151</v>
      </c>
      <c r="D15" s="5" t="s">
        <v>278</v>
      </c>
      <c r="E15" s="5" t="s">
        <v>107</v>
      </c>
      <c r="F15" s="7" t="s">
        <v>139</v>
      </c>
      <c r="G15" s="8">
        <v>266.05179999999996</v>
      </c>
      <c r="H15" s="9">
        <v>515</v>
      </c>
      <c r="I15" s="8">
        <v>30.9</v>
      </c>
      <c r="J15" s="8"/>
      <c r="K15" s="15"/>
      <c r="L15" s="5"/>
      <c r="M15" s="8"/>
      <c r="N15" s="5"/>
      <c r="O15" s="8"/>
      <c r="P15" s="9"/>
      <c r="Q15" s="8"/>
      <c r="R15" s="8"/>
      <c r="S15" s="8"/>
      <c r="T15" s="16">
        <v>296.95179999999993</v>
      </c>
    </row>
    <row r="16" spans="1:20" ht="15" outlineLevel="2">
      <c r="A16" s="5" t="s">
        <v>147</v>
      </c>
      <c r="B16" s="19" t="s">
        <v>150</v>
      </c>
      <c r="C16" s="6" t="s">
        <v>151</v>
      </c>
      <c r="D16" s="5" t="s">
        <v>278</v>
      </c>
      <c r="E16" s="5" t="s">
        <v>107</v>
      </c>
      <c r="F16" s="7" t="s">
        <v>116</v>
      </c>
      <c r="G16" s="8">
        <v>41.820728599999995</v>
      </c>
      <c r="H16" s="9">
        <v>56</v>
      </c>
      <c r="I16" s="8">
        <v>26.88</v>
      </c>
      <c r="J16" s="8"/>
      <c r="K16" s="15"/>
      <c r="L16" s="5"/>
      <c r="M16" s="8"/>
      <c r="N16" s="5"/>
      <c r="O16" s="8"/>
      <c r="P16" s="9"/>
      <c r="Q16" s="8"/>
      <c r="R16" s="8"/>
      <c r="S16" s="8"/>
      <c r="T16" s="16">
        <v>68.70072859999999</v>
      </c>
    </row>
    <row r="17" spans="1:20" ht="15" outlineLevel="2">
      <c r="A17" s="5" t="s">
        <v>147</v>
      </c>
      <c r="B17" s="19" t="s">
        <v>150</v>
      </c>
      <c r="C17" s="6" t="s">
        <v>151</v>
      </c>
      <c r="D17" s="5" t="s">
        <v>278</v>
      </c>
      <c r="E17" s="5" t="s">
        <v>107</v>
      </c>
      <c r="F17" s="5" t="s">
        <v>110</v>
      </c>
      <c r="G17" s="52"/>
      <c r="H17" s="53"/>
      <c r="I17" s="52"/>
      <c r="J17" s="52">
        <v>180</v>
      </c>
      <c r="K17" s="15"/>
      <c r="L17" s="5"/>
      <c r="M17" s="52"/>
      <c r="N17" s="5"/>
      <c r="O17" s="52"/>
      <c r="P17" s="53"/>
      <c r="Q17" s="52"/>
      <c r="R17" s="52"/>
      <c r="S17" s="52"/>
      <c r="T17" s="16">
        <v>180</v>
      </c>
    </row>
    <row r="18" spans="1:20" ht="15" outlineLevel="2">
      <c r="A18" s="5" t="s">
        <v>147</v>
      </c>
      <c r="B18" s="19" t="s">
        <v>150</v>
      </c>
      <c r="C18" s="6" t="s">
        <v>859</v>
      </c>
      <c r="D18" s="5" t="s">
        <v>278</v>
      </c>
      <c r="E18" s="5" t="s">
        <v>107</v>
      </c>
      <c r="F18" s="7" t="s">
        <v>860</v>
      </c>
      <c r="G18" s="8">
        <v>1304.54</v>
      </c>
      <c r="H18" s="9"/>
      <c r="I18" s="8"/>
      <c r="J18" s="8"/>
      <c r="K18" s="15"/>
      <c r="L18" s="5"/>
      <c r="M18" s="8"/>
      <c r="N18" s="5"/>
      <c r="O18" s="8"/>
      <c r="P18" s="9"/>
      <c r="Q18" s="8"/>
      <c r="R18" s="8"/>
      <c r="S18" s="8"/>
      <c r="T18" s="16">
        <v>1304.54</v>
      </c>
    </row>
    <row r="19" spans="1:20" ht="15" outlineLevel="2">
      <c r="A19" s="5" t="s">
        <v>147</v>
      </c>
      <c r="B19" s="19" t="s">
        <v>150</v>
      </c>
      <c r="C19" s="6" t="s">
        <v>478</v>
      </c>
      <c r="D19" s="5" t="s">
        <v>278</v>
      </c>
      <c r="E19" s="5" t="s">
        <v>36</v>
      </c>
      <c r="F19" s="5" t="s">
        <v>36</v>
      </c>
      <c r="G19" s="52"/>
      <c r="H19" s="53"/>
      <c r="I19" s="52"/>
      <c r="J19" s="52"/>
      <c r="K19" s="15"/>
      <c r="L19" s="5"/>
      <c r="M19" s="52"/>
      <c r="N19" s="15">
        <v>1.25</v>
      </c>
      <c r="O19" s="52">
        <v>90</v>
      </c>
      <c r="P19" s="53"/>
      <c r="Q19" s="52"/>
      <c r="R19" s="52"/>
      <c r="S19" s="52"/>
      <c r="T19" s="16">
        <v>90</v>
      </c>
    </row>
    <row r="20" spans="1:20" ht="15" outlineLevel="2">
      <c r="A20" s="12" t="s">
        <v>147</v>
      </c>
      <c r="B20" s="19" t="s">
        <v>150</v>
      </c>
      <c r="C20" s="17" t="s">
        <v>478</v>
      </c>
      <c r="D20" s="12" t="s">
        <v>278</v>
      </c>
      <c r="E20" s="12" t="s">
        <v>111</v>
      </c>
      <c r="F20" s="12" t="s">
        <v>111</v>
      </c>
      <c r="G20" s="54"/>
      <c r="H20" s="55"/>
      <c r="I20" s="54"/>
      <c r="J20" s="54"/>
      <c r="K20" s="14">
        <v>1</v>
      </c>
      <c r="L20" s="13">
        <v>0.5</v>
      </c>
      <c r="M20" s="54">
        <v>1567.5</v>
      </c>
      <c r="N20" s="56"/>
      <c r="O20" s="54"/>
      <c r="P20" s="55"/>
      <c r="Q20" s="54"/>
      <c r="R20" s="54"/>
      <c r="S20" s="54"/>
      <c r="T20" s="16">
        <v>1567.5</v>
      </c>
    </row>
    <row r="21" spans="1:20" s="72" customFormat="1" ht="15.75" outlineLevel="1">
      <c r="A21" s="69"/>
      <c r="B21" s="70"/>
      <c r="C21" s="73"/>
      <c r="D21" s="70" t="s">
        <v>521</v>
      </c>
      <c r="E21" s="69"/>
      <c r="F21" s="69"/>
      <c r="G21" s="74">
        <f aca="true" t="shared" si="1" ref="G21:T21">SUBTOTAL(9,G12:G20)</f>
        <v>3504.9033363500007</v>
      </c>
      <c r="H21" s="75">
        <f t="shared" si="1"/>
        <v>5153</v>
      </c>
      <c r="I21" s="74">
        <f t="shared" si="1"/>
        <v>512.14</v>
      </c>
      <c r="J21" s="74">
        <f t="shared" si="1"/>
        <v>180</v>
      </c>
      <c r="K21" s="71">
        <f t="shared" si="1"/>
        <v>1</v>
      </c>
      <c r="L21" s="69">
        <f t="shared" si="1"/>
        <v>0.5</v>
      </c>
      <c r="M21" s="74">
        <f t="shared" si="1"/>
        <v>1567.5</v>
      </c>
      <c r="N21" s="69">
        <f t="shared" si="1"/>
        <v>1.25</v>
      </c>
      <c r="O21" s="74">
        <f t="shared" si="1"/>
        <v>90</v>
      </c>
      <c r="P21" s="75">
        <f t="shared" si="1"/>
        <v>0</v>
      </c>
      <c r="Q21" s="74">
        <f t="shared" si="1"/>
        <v>0</v>
      </c>
      <c r="R21" s="74">
        <f t="shared" si="1"/>
        <v>0</v>
      </c>
      <c r="S21" s="74">
        <f t="shared" si="1"/>
        <v>0</v>
      </c>
      <c r="T21" s="16">
        <f t="shared" si="1"/>
        <v>5854.54333635</v>
      </c>
    </row>
    <row r="22" spans="1:20" ht="15" outlineLevel="2">
      <c r="A22" s="5" t="s">
        <v>147</v>
      </c>
      <c r="B22" s="19" t="s">
        <v>152</v>
      </c>
      <c r="C22" s="6" t="s">
        <v>153</v>
      </c>
      <c r="D22" s="5" t="s">
        <v>279</v>
      </c>
      <c r="E22" s="5" t="s">
        <v>107</v>
      </c>
      <c r="F22" s="7">
        <v>15</v>
      </c>
      <c r="G22" s="8">
        <v>101.66869100000007</v>
      </c>
      <c r="H22" s="9">
        <v>289</v>
      </c>
      <c r="I22" s="8">
        <v>28.9</v>
      </c>
      <c r="J22" s="8"/>
      <c r="K22" s="15"/>
      <c r="L22" s="5"/>
      <c r="M22" s="8"/>
      <c r="N22" s="5"/>
      <c r="O22" s="8"/>
      <c r="P22" s="9"/>
      <c r="Q22" s="8"/>
      <c r="R22" s="8"/>
      <c r="S22" s="8"/>
      <c r="T22" s="16">
        <v>130.56869100000006</v>
      </c>
    </row>
    <row r="23" spans="1:20" ht="15" outlineLevel="2">
      <c r="A23" s="5" t="s">
        <v>147</v>
      </c>
      <c r="B23" s="19" t="s">
        <v>152</v>
      </c>
      <c r="C23" s="6" t="s">
        <v>153</v>
      </c>
      <c r="D23" s="5" t="s">
        <v>279</v>
      </c>
      <c r="E23" s="5" t="s">
        <v>107</v>
      </c>
      <c r="F23" s="7" t="s">
        <v>137</v>
      </c>
      <c r="G23" s="8">
        <v>83.0645745</v>
      </c>
      <c r="H23" s="9">
        <v>18</v>
      </c>
      <c r="I23" s="8">
        <v>1.08</v>
      </c>
      <c r="J23" s="8"/>
      <c r="K23" s="15"/>
      <c r="L23" s="5"/>
      <c r="M23" s="8"/>
      <c r="N23" s="5"/>
      <c r="O23" s="8"/>
      <c r="P23" s="9"/>
      <c r="Q23" s="8"/>
      <c r="R23" s="8"/>
      <c r="S23" s="8"/>
      <c r="T23" s="16">
        <v>84.1445745</v>
      </c>
    </row>
    <row r="24" spans="1:20" ht="15" outlineLevel="2">
      <c r="A24" s="5" t="s">
        <v>147</v>
      </c>
      <c r="B24" s="19" t="s">
        <v>152</v>
      </c>
      <c r="C24" s="6" t="s">
        <v>153</v>
      </c>
      <c r="D24" s="5" t="s">
        <v>279</v>
      </c>
      <c r="E24" s="5" t="s">
        <v>107</v>
      </c>
      <c r="F24" s="7" t="s">
        <v>138</v>
      </c>
      <c r="G24" s="8">
        <v>155.13342000000003</v>
      </c>
      <c r="H24" s="9">
        <v>85</v>
      </c>
      <c r="I24" s="8">
        <v>5.1</v>
      </c>
      <c r="J24" s="8"/>
      <c r="K24" s="15"/>
      <c r="L24" s="5"/>
      <c r="M24" s="8"/>
      <c r="N24" s="5"/>
      <c r="O24" s="8"/>
      <c r="P24" s="9"/>
      <c r="Q24" s="8"/>
      <c r="R24" s="8"/>
      <c r="S24" s="8"/>
      <c r="T24" s="16">
        <v>160.23342000000002</v>
      </c>
    </row>
    <row r="25" spans="1:20" ht="15" outlineLevel="2">
      <c r="A25" s="5" t="s">
        <v>147</v>
      </c>
      <c r="B25" s="19" t="s">
        <v>152</v>
      </c>
      <c r="C25" s="6" t="s">
        <v>153</v>
      </c>
      <c r="D25" s="5" t="s">
        <v>279</v>
      </c>
      <c r="E25" s="5" t="s">
        <v>107</v>
      </c>
      <c r="F25" s="7" t="s">
        <v>139</v>
      </c>
      <c r="G25" s="8">
        <v>22.796899999999997</v>
      </c>
      <c r="H25" s="9">
        <v>52</v>
      </c>
      <c r="I25" s="8">
        <v>3.12</v>
      </c>
      <c r="J25" s="8"/>
      <c r="K25" s="15"/>
      <c r="L25" s="5"/>
      <c r="M25" s="8"/>
      <c r="N25" s="5"/>
      <c r="O25" s="8"/>
      <c r="P25" s="9"/>
      <c r="Q25" s="8"/>
      <c r="R25" s="8"/>
      <c r="S25" s="8"/>
      <c r="T25" s="16">
        <v>25.9169</v>
      </c>
    </row>
    <row r="26" spans="1:20" ht="15" outlineLevel="2">
      <c r="A26" s="5" t="s">
        <v>147</v>
      </c>
      <c r="B26" s="19" t="s">
        <v>152</v>
      </c>
      <c r="C26" s="6" t="s">
        <v>153</v>
      </c>
      <c r="D26" s="5" t="s">
        <v>279</v>
      </c>
      <c r="E26" s="5" t="s">
        <v>107</v>
      </c>
      <c r="F26" s="7" t="s">
        <v>116</v>
      </c>
      <c r="G26" s="8">
        <v>167.54972640000003</v>
      </c>
      <c r="H26" s="9">
        <v>249</v>
      </c>
      <c r="I26" s="8">
        <v>119.52</v>
      </c>
      <c r="J26" s="8"/>
      <c r="K26" s="15"/>
      <c r="L26" s="5"/>
      <c r="M26" s="8"/>
      <c r="N26" s="5"/>
      <c r="O26" s="8"/>
      <c r="P26" s="9"/>
      <c r="Q26" s="8"/>
      <c r="R26" s="8"/>
      <c r="S26" s="8"/>
      <c r="T26" s="16">
        <v>287.06972640000004</v>
      </c>
    </row>
    <row r="27" spans="1:20" ht="15" outlineLevel="2">
      <c r="A27" s="5" t="s">
        <v>147</v>
      </c>
      <c r="B27" s="19" t="s">
        <v>152</v>
      </c>
      <c r="C27" s="6" t="s">
        <v>153</v>
      </c>
      <c r="D27" s="5" t="s">
        <v>279</v>
      </c>
      <c r="E27" s="5" t="s">
        <v>107</v>
      </c>
      <c r="F27" s="5" t="s">
        <v>110</v>
      </c>
      <c r="G27" s="52"/>
      <c r="H27" s="53"/>
      <c r="I27" s="52"/>
      <c r="J27" s="52">
        <v>180</v>
      </c>
      <c r="K27" s="15"/>
      <c r="L27" s="5"/>
      <c r="M27" s="52"/>
      <c r="N27" s="5"/>
      <c r="O27" s="52"/>
      <c r="P27" s="53"/>
      <c r="Q27" s="52"/>
      <c r="R27" s="52"/>
      <c r="S27" s="52"/>
      <c r="T27" s="16">
        <v>180</v>
      </c>
    </row>
    <row r="28" spans="1:20" ht="15" outlineLevel="2">
      <c r="A28" s="5" t="s">
        <v>147</v>
      </c>
      <c r="B28" s="19" t="s">
        <v>152</v>
      </c>
      <c r="C28" s="6" t="s">
        <v>37</v>
      </c>
      <c r="D28" s="5" t="s">
        <v>279</v>
      </c>
      <c r="E28" s="5" t="s">
        <v>36</v>
      </c>
      <c r="F28" s="5" t="s">
        <v>36</v>
      </c>
      <c r="G28" s="52"/>
      <c r="H28" s="53"/>
      <c r="I28" s="52"/>
      <c r="J28" s="52"/>
      <c r="K28" s="15"/>
      <c r="L28" s="5"/>
      <c r="M28" s="52"/>
      <c r="N28" s="15">
        <v>1</v>
      </c>
      <c r="O28" s="52">
        <v>72</v>
      </c>
      <c r="P28" s="53"/>
      <c r="Q28" s="52"/>
      <c r="R28" s="52"/>
      <c r="S28" s="52"/>
      <c r="T28" s="16">
        <v>72</v>
      </c>
    </row>
    <row r="29" spans="1:20" ht="15" outlineLevel="2">
      <c r="A29" s="5" t="s">
        <v>147</v>
      </c>
      <c r="B29" s="19" t="s">
        <v>152</v>
      </c>
      <c r="C29" s="6" t="s">
        <v>153</v>
      </c>
      <c r="D29" s="5" t="s">
        <v>279</v>
      </c>
      <c r="E29" s="5" t="s">
        <v>107</v>
      </c>
      <c r="F29" s="7" t="s">
        <v>154</v>
      </c>
      <c r="G29" s="8">
        <v>190.91600000000003</v>
      </c>
      <c r="H29" s="9">
        <v>615</v>
      </c>
      <c r="I29" s="8">
        <v>36.9</v>
      </c>
      <c r="J29" s="8"/>
      <c r="K29" s="15"/>
      <c r="L29" s="5"/>
      <c r="M29" s="8"/>
      <c r="N29" s="5"/>
      <c r="O29" s="8"/>
      <c r="P29" s="9"/>
      <c r="Q29" s="8"/>
      <c r="R29" s="8"/>
      <c r="S29" s="8"/>
      <c r="T29" s="16">
        <v>227.81600000000003</v>
      </c>
    </row>
    <row r="30" spans="1:20" ht="15" outlineLevel="2">
      <c r="A30" s="12" t="s">
        <v>147</v>
      </c>
      <c r="B30" s="20" t="s">
        <v>152</v>
      </c>
      <c r="C30" s="18" t="s">
        <v>153</v>
      </c>
      <c r="D30" s="12" t="s">
        <v>279</v>
      </c>
      <c r="E30" s="12" t="s">
        <v>111</v>
      </c>
      <c r="F30" s="12" t="s">
        <v>111</v>
      </c>
      <c r="G30" s="54"/>
      <c r="H30" s="55"/>
      <c r="I30" s="54"/>
      <c r="J30" s="54"/>
      <c r="K30" s="14">
        <v>0.6</v>
      </c>
      <c r="L30" s="13">
        <v>1</v>
      </c>
      <c r="M30" s="54">
        <v>1881</v>
      </c>
      <c r="N30" s="56"/>
      <c r="O30" s="54"/>
      <c r="P30" s="55"/>
      <c r="Q30" s="54"/>
      <c r="R30" s="54"/>
      <c r="S30" s="54"/>
      <c r="T30" s="16">
        <v>1881</v>
      </c>
    </row>
    <row r="31" spans="1:20" s="72" customFormat="1" ht="15.75" outlineLevel="1">
      <c r="A31" s="69"/>
      <c r="B31" s="70"/>
      <c r="C31" s="73"/>
      <c r="D31" s="70" t="s">
        <v>522</v>
      </c>
      <c r="E31" s="69"/>
      <c r="F31" s="69"/>
      <c r="G31" s="74">
        <f aca="true" t="shared" si="2" ref="G31:T31">SUBTOTAL(9,G22:G30)</f>
        <v>721.1293119000002</v>
      </c>
      <c r="H31" s="75">
        <f t="shared" si="2"/>
        <v>1308</v>
      </c>
      <c r="I31" s="74">
        <f t="shared" si="2"/>
        <v>194.62</v>
      </c>
      <c r="J31" s="74">
        <f t="shared" si="2"/>
        <v>180</v>
      </c>
      <c r="K31" s="71">
        <f t="shared" si="2"/>
        <v>0.6</v>
      </c>
      <c r="L31" s="69">
        <f t="shared" si="2"/>
        <v>1</v>
      </c>
      <c r="M31" s="74">
        <f t="shared" si="2"/>
        <v>1881</v>
      </c>
      <c r="N31" s="69">
        <f t="shared" si="2"/>
        <v>1</v>
      </c>
      <c r="O31" s="74">
        <f t="shared" si="2"/>
        <v>72</v>
      </c>
      <c r="P31" s="75">
        <f t="shared" si="2"/>
        <v>0</v>
      </c>
      <c r="Q31" s="74">
        <f t="shared" si="2"/>
        <v>0</v>
      </c>
      <c r="R31" s="74">
        <f t="shared" si="2"/>
        <v>0</v>
      </c>
      <c r="S31" s="74">
        <f t="shared" si="2"/>
        <v>0</v>
      </c>
      <c r="T31" s="16">
        <f t="shared" si="2"/>
        <v>3048.7493119</v>
      </c>
    </row>
    <row r="32" spans="1:20" ht="15" outlineLevel="2">
      <c r="A32" s="5" t="s">
        <v>147</v>
      </c>
      <c r="B32" s="19" t="s">
        <v>148</v>
      </c>
      <c r="C32" s="6" t="s">
        <v>179</v>
      </c>
      <c r="D32" s="5" t="s">
        <v>308</v>
      </c>
      <c r="E32" s="5" t="s">
        <v>107</v>
      </c>
      <c r="F32" s="7">
        <v>15</v>
      </c>
      <c r="G32" s="8">
        <v>123.07506400000001</v>
      </c>
      <c r="H32" s="9">
        <v>354</v>
      </c>
      <c r="I32" s="8">
        <v>35.4</v>
      </c>
      <c r="J32" s="8"/>
      <c r="K32" s="15"/>
      <c r="L32" s="5"/>
      <c r="M32" s="8"/>
      <c r="N32" s="5"/>
      <c r="O32" s="8"/>
      <c r="P32" s="9"/>
      <c r="Q32" s="8"/>
      <c r="R32" s="8"/>
      <c r="S32" s="8"/>
      <c r="T32" s="16">
        <v>158.475064</v>
      </c>
    </row>
    <row r="33" spans="1:20" ht="15" outlineLevel="2">
      <c r="A33" s="5" t="s">
        <v>147</v>
      </c>
      <c r="B33" s="19" t="s">
        <v>148</v>
      </c>
      <c r="C33" s="6" t="s">
        <v>179</v>
      </c>
      <c r="D33" s="5" t="s">
        <v>308</v>
      </c>
      <c r="E33" s="5" t="s">
        <v>107</v>
      </c>
      <c r="F33" s="7" t="s">
        <v>137</v>
      </c>
      <c r="G33" s="8">
        <v>13.292805000000001</v>
      </c>
      <c r="H33" s="9">
        <v>3</v>
      </c>
      <c r="I33" s="8">
        <v>0.18</v>
      </c>
      <c r="J33" s="8"/>
      <c r="K33" s="15"/>
      <c r="L33" s="5"/>
      <c r="M33" s="8"/>
      <c r="N33" s="5"/>
      <c r="O33" s="8"/>
      <c r="P33" s="9"/>
      <c r="Q33" s="8"/>
      <c r="R33" s="8"/>
      <c r="S33" s="8"/>
      <c r="T33" s="16">
        <v>13.472805000000001</v>
      </c>
    </row>
    <row r="34" spans="1:20" ht="15" outlineLevel="2">
      <c r="A34" s="5" t="s">
        <v>147</v>
      </c>
      <c r="B34" s="19" t="s">
        <v>148</v>
      </c>
      <c r="C34" s="6" t="s">
        <v>179</v>
      </c>
      <c r="D34" s="5" t="s">
        <v>308</v>
      </c>
      <c r="E34" s="5" t="s">
        <v>107</v>
      </c>
      <c r="F34" s="7" t="s">
        <v>138</v>
      </c>
      <c r="G34" s="8">
        <v>48.16821900000001</v>
      </c>
      <c r="H34" s="9">
        <v>30</v>
      </c>
      <c r="I34" s="8">
        <v>1.8</v>
      </c>
      <c r="J34" s="8"/>
      <c r="K34" s="15"/>
      <c r="L34" s="5"/>
      <c r="M34" s="8"/>
      <c r="N34" s="5"/>
      <c r="O34" s="8"/>
      <c r="P34" s="9"/>
      <c r="Q34" s="8"/>
      <c r="R34" s="8"/>
      <c r="S34" s="8"/>
      <c r="T34" s="16">
        <v>49.968219000000005</v>
      </c>
    </row>
    <row r="35" spans="1:20" ht="15" outlineLevel="2">
      <c r="A35" s="5" t="s">
        <v>147</v>
      </c>
      <c r="B35" s="19" t="s">
        <v>148</v>
      </c>
      <c r="C35" s="6" t="s">
        <v>179</v>
      </c>
      <c r="D35" s="5" t="s">
        <v>308</v>
      </c>
      <c r="E35" s="5" t="s">
        <v>107</v>
      </c>
      <c r="F35" s="7" t="s">
        <v>139</v>
      </c>
      <c r="G35" s="8">
        <v>5.765199999999999</v>
      </c>
      <c r="H35" s="9">
        <v>13</v>
      </c>
      <c r="I35" s="8">
        <v>0.78</v>
      </c>
      <c r="J35" s="8"/>
      <c r="K35" s="15"/>
      <c r="L35" s="5"/>
      <c r="M35" s="8"/>
      <c r="N35" s="5"/>
      <c r="O35" s="8"/>
      <c r="P35" s="9"/>
      <c r="Q35" s="8"/>
      <c r="R35" s="8"/>
      <c r="S35" s="8"/>
      <c r="T35" s="16">
        <v>6.5451999999999995</v>
      </c>
    </row>
    <row r="36" spans="1:20" ht="15" outlineLevel="2">
      <c r="A36" s="5" t="s">
        <v>147</v>
      </c>
      <c r="B36" s="19" t="s">
        <v>148</v>
      </c>
      <c r="C36" s="6" t="s">
        <v>179</v>
      </c>
      <c r="D36" s="5" t="s">
        <v>308</v>
      </c>
      <c r="E36" s="5" t="s">
        <v>107</v>
      </c>
      <c r="F36" s="7" t="s">
        <v>116</v>
      </c>
      <c r="G36" s="8">
        <v>28.2338406</v>
      </c>
      <c r="H36" s="9">
        <v>42</v>
      </c>
      <c r="I36" s="8">
        <v>20.16</v>
      </c>
      <c r="J36" s="8"/>
      <c r="K36" s="15"/>
      <c r="L36" s="5"/>
      <c r="M36" s="8"/>
      <c r="N36" s="5"/>
      <c r="O36" s="8"/>
      <c r="P36" s="9"/>
      <c r="Q36" s="8"/>
      <c r="R36" s="8"/>
      <c r="S36" s="8"/>
      <c r="T36" s="16">
        <v>48.393840600000004</v>
      </c>
    </row>
    <row r="37" spans="1:20" ht="15" outlineLevel="2">
      <c r="A37" s="5" t="s">
        <v>147</v>
      </c>
      <c r="B37" s="19" t="s">
        <v>148</v>
      </c>
      <c r="C37" s="6" t="s">
        <v>179</v>
      </c>
      <c r="D37" s="5" t="s">
        <v>308</v>
      </c>
      <c r="E37" s="5" t="s">
        <v>107</v>
      </c>
      <c r="F37" s="5" t="s">
        <v>110</v>
      </c>
      <c r="G37" s="52"/>
      <c r="H37" s="53"/>
      <c r="I37" s="52"/>
      <c r="J37" s="52">
        <v>180</v>
      </c>
      <c r="K37" s="15"/>
      <c r="L37" s="5"/>
      <c r="M37" s="52"/>
      <c r="N37" s="5"/>
      <c r="O37" s="52"/>
      <c r="P37" s="53"/>
      <c r="Q37" s="52"/>
      <c r="R37" s="52"/>
      <c r="S37" s="52"/>
      <c r="T37" s="16">
        <v>180</v>
      </c>
    </row>
    <row r="38" spans="1:20" ht="15" outlineLevel="2">
      <c r="A38" s="5" t="s">
        <v>147</v>
      </c>
      <c r="B38" s="19" t="s">
        <v>148</v>
      </c>
      <c r="C38" s="6" t="s">
        <v>481</v>
      </c>
      <c r="D38" s="5" t="s">
        <v>308</v>
      </c>
      <c r="E38" s="5" t="s">
        <v>107</v>
      </c>
      <c r="F38" s="7" t="s">
        <v>860</v>
      </c>
      <c r="G38" s="8">
        <v>56.95</v>
      </c>
      <c r="H38" s="9"/>
      <c r="I38" s="8"/>
      <c r="J38" s="8"/>
      <c r="K38" s="15"/>
      <c r="L38" s="5"/>
      <c r="M38" s="8"/>
      <c r="N38" s="5"/>
      <c r="O38" s="8"/>
      <c r="P38" s="9"/>
      <c r="Q38" s="8"/>
      <c r="R38" s="8"/>
      <c r="S38" s="8"/>
      <c r="T38" s="16">
        <v>56.95</v>
      </c>
    </row>
    <row r="39" spans="1:20" ht="15" outlineLevel="2">
      <c r="A39" s="5" t="s">
        <v>147</v>
      </c>
      <c r="B39" s="19" t="s">
        <v>148</v>
      </c>
      <c r="C39" s="6" t="s">
        <v>481</v>
      </c>
      <c r="D39" s="5" t="s">
        <v>308</v>
      </c>
      <c r="E39" s="5" t="s">
        <v>36</v>
      </c>
      <c r="F39" s="5" t="s">
        <v>36</v>
      </c>
      <c r="G39" s="52"/>
      <c r="H39" s="53"/>
      <c r="I39" s="52"/>
      <c r="J39" s="52"/>
      <c r="K39" s="15"/>
      <c r="L39" s="5"/>
      <c r="M39" s="52"/>
      <c r="N39" s="15">
        <v>1.25</v>
      </c>
      <c r="O39" s="52">
        <v>90</v>
      </c>
      <c r="P39" s="53"/>
      <c r="Q39" s="52"/>
      <c r="R39" s="52"/>
      <c r="S39" s="52"/>
      <c r="T39" s="16">
        <v>90</v>
      </c>
    </row>
    <row r="40" spans="1:20" ht="15" outlineLevel="2">
      <c r="A40" s="12" t="s">
        <v>147</v>
      </c>
      <c r="B40" s="19" t="s">
        <v>148</v>
      </c>
      <c r="C40" s="12" t="s">
        <v>481</v>
      </c>
      <c r="D40" s="12" t="s">
        <v>308</v>
      </c>
      <c r="E40" s="12" t="s">
        <v>111</v>
      </c>
      <c r="F40" s="12" t="s">
        <v>111</v>
      </c>
      <c r="G40" s="54"/>
      <c r="H40" s="55"/>
      <c r="I40" s="54"/>
      <c r="J40" s="54"/>
      <c r="K40" s="14">
        <v>0.2</v>
      </c>
      <c r="L40" s="13">
        <v>0.25</v>
      </c>
      <c r="M40" s="54">
        <v>156.75</v>
      </c>
      <c r="N40" s="56"/>
      <c r="O40" s="54"/>
      <c r="P40" s="55"/>
      <c r="Q40" s="54"/>
      <c r="R40" s="54"/>
      <c r="S40" s="54"/>
      <c r="T40" s="16">
        <v>156.75</v>
      </c>
    </row>
    <row r="41" spans="1:20" s="72" customFormat="1" ht="15.75" outlineLevel="1" collapsed="1">
      <c r="A41" s="69"/>
      <c r="B41" s="70"/>
      <c r="C41" s="73"/>
      <c r="D41" s="70" t="s">
        <v>554</v>
      </c>
      <c r="E41" s="69"/>
      <c r="F41" s="69"/>
      <c r="G41" s="74">
        <f aca="true" t="shared" si="3" ref="G41:T41">SUBTOTAL(9,G32:G40)</f>
        <v>275.4851286</v>
      </c>
      <c r="H41" s="75">
        <f t="shared" si="3"/>
        <v>442</v>
      </c>
      <c r="I41" s="74">
        <f t="shared" si="3"/>
        <v>58.31999999999999</v>
      </c>
      <c r="J41" s="74">
        <f t="shared" si="3"/>
        <v>180</v>
      </c>
      <c r="K41" s="71">
        <f t="shared" si="3"/>
        <v>0.2</v>
      </c>
      <c r="L41" s="69">
        <f t="shared" si="3"/>
        <v>0.25</v>
      </c>
      <c r="M41" s="74">
        <f t="shared" si="3"/>
        <v>156.75</v>
      </c>
      <c r="N41" s="69">
        <f t="shared" si="3"/>
        <v>1.25</v>
      </c>
      <c r="O41" s="74">
        <f t="shared" si="3"/>
        <v>90</v>
      </c>
      <c r="P41" s="75">
        <f t="shared" si="3"/>
        <v>0</v>
      </c>
      <c r="Q41" s="74">
        <f t="shared" si="3"/>
        <v>0</v>
      </c>
      <c r="R41" s="74">
        <f t="shared" si="3"/>
        <v>0</v>
      </c>
      <c r="S41" s="74">
        <f t="shared" si="3"/>
        <v>0</v>
      </c>
      <c r="T41" s="16">
        <f t="shared" si="3"/>
        <v>760.5551286</v>
      </c>
    </row>
    <row r="42" spans="1:20" ht="15" outlineLevel="2">
      <c r="A42" s="5" t="s">
        <v>147</v>
      </c>
      <c r="B42" s="19" t="s">
        <v>148</v>
      </c>
      <c r="C42" s="6" t="s">
        <v>180</v>
      </c>
      <c r="D42" s="5" t="s">
        <v>309</v>
      </c>
      <c r="E42" s="5" t="s">
        <v>107</v>
      </c>
      <c r="F42" s="7" t="s">
        <v>138</v>
      </c>
      <c r="G42" s="8">
        <v>1.061865</v>
      </c>
      <c r="H42" s="9">
        <v>1</v>
      </c>
      <c r="I42" s="8">
        <v>0.06</v>
      </c>
      <c r="J42" s="8"/>
      <c r="K42" s="15"/>
      <c r="L42" s="5"/>
      <c r="M42" s="8"/>
      <c r="N42" s="5"/>
      <c r="O42" s="8"/>
      <c r="P42" s="9"/>
      <c r="Q42" s="8"/>
      <c r="R42" s="8"/>
      <c r="S42" s="8"/>
      <c r="T42" s="16">
        <v>1.1218650000000001</v>
      </c>
    </row>
    <row r="43" spans="1:20" ht="15" outlineLevel="2">
      <c r="A43" s="5" t="s">
        <v>147</v>
      </c>
      <c r="B43" s="19" t="s">
        <v>148</v>
      </c>
      <c r="C43" s="6" t="s">
        <v>180</v>
      </c>
      <c r="D43" s="5" t="s">
        <v>309</v>
      </c>
      <c r="E43" s="5" t="s">
        <v>107</v>
      </c>
      <c r="F43" s="5" t="s">
        <v>110</v>
      </c>
      <c r="G43" s="52"/>
      <c r="H43" s="53"/>
      <c r="I43" s="52"/>
      <c r="J43" s="52">
        <v>15</v>
      </c>
      <c r="K43" s="15"/>
      <c r="L43" s="5"/>
      <c r="M43" s="52"/>
      <c r="N43" s="5"/>
      <c r="O43" s="52"/>
      <c r="P43" s="53"/>
      <c r="Q43" s="52"/>
      <c r="R43" s="52"/>
      <c r="S43" s="52"/>
      <c r="T43" s="16">
        <v>15</v>
      </c>
    </row>
    <row r="44" spans="1:20" s="72" customFormat="1" ht="15.75" outlineLevel="1" collapsed="1">
      <c r="A44" s="69"/>
      <c r="B44" s="70"/>
      <c r="C44" s="73"/>
      <c r="D44" s="70" t="s">
        <v>555</v>
      </c>
      <c r="E44" s="69"/>
      <c r="F44" s="69"/>
      <c r="G44" s="74">
        <f aca="true" t="shared" si="4" ref="G44:T44">SUBTOTAL(9,G42:G43)</f>
        <v>1.061865</v>
      </c>
      <c r="H44" s="75">
        <f t="shared" si="4"/>
        <v>1</v>
      </c>
      <c r="I44" s="74">
        <f t="shared" si="4"/>
        <v>0.06</v>
      </c>
      <c r="J44" s="74">
        <f t="shared" si="4"/>
        <v>15</v>
      </c>
      <c r="K44" s="71">
        <f t="shared" si="4"/>
        <v>0</v>
      </c>
      <c r="L44" s="69">
        <f t="shared" si="4"/>
        <v>0</v>
      </c>
      <c r="M44" s="74">
        <f t="shared" si="4"/>
        <v>0</v>
      </c>
      <c r="N44" s="69">
        <f t="shared" si="4"/>
        <v>0</v>
      </c>
      <c r="O44" s="74">
        <f t="shared" si="4"/>
        <v>0</v>
      </c>
      <c r="P44" s="75">
        <f t="shared" si="4"/>
        <v>0</v>
      </c>
      <c r="Q44" s="74">
        <f t="shared" si="4"/>
        <v>0</v>
      </c>
      <c r="R44" s="74">
        <f t="shared" si="4"/>
        <v>0</v>
      </c>
      <c r="S44" s="74">
        <f t="shared" si="4"/>
        <v>0</v>
      </c>
      <c r="T44" s="16">
        <f t="shared" si="4"/>
        <v>16.121865</v>
      </c>
    </row>
    <row r="45" spans="1:20" ht="15" outlineLevel="2">
      <c r="A45" s="5" t="s">
        <v>147</v>
      </c>
      <c r="B45" s="19" t="s">
        <v>181</v>
      </c>
      <c r="C45" s="6" t="s">
        <v>182</v>
      </c>
      <c r="D45" s="5" t="s">
        <v>310</v>
      </c>
      <c r="E45" s="5" t="s">
        <v>107</v>
      </c>
      <c r="F45" s="7" t="s">
        <v>138</v>
      </c>
      <c r="G45" s="8">
        <v>4.207008</v>
      </c>
      <c r="H45" s="9">
        <v>2</v>
      </c>
      <c r="I45" s="8">
        <v>0.12</v>
      </c>
      <c r="J45" s="8"/>
      <c r="K45" s="15"/>
      <c r="L45" s="5"/>
      <c r="M45" s="8"/>
      <c r="N45" s="5"/>
      <c r="O45" s="8"/>
      <c r="P45" s="9"/>
      <c r="Q45" s="8"/>
      <c r="R45" s="8"/>
      <c r="S45" s="8"/>
      <c r="T45" s="16">
        <v>4.327008</v>
      </c>
    </row>
    <row r="46" spans="1:20" ht="15" outlineLevel="2">
      <c r="A46" s="5" t="s">
        <v>147</v>
      </c>
      <c r="B46" s="19" t="s">
        <v>181</v>
      </c>
      <c r="C46" s="6" t="s">
        <v>182</v>
      </c>
      <c r="D46" s="5" t="s">
        <v>310</v>
      </c>
      <c r="E46" s="5" t="s">
        <v>107</v>
      </c>
      <c r="F46" s="5" t="s">
        <v>110</v>
      </c>
      <c r="G46" s="52"/>
      <c r="H46" s="53"/>
      <c r="I46" s="52"/>
      <c r="J46" s="52">
        <v>15</v>
      </c>
      <c r="K46" s="15"/>
      <c r="L46" s="5"/>
      <c r="M46" s="52"/>
      <c r="N46" s="5"/>
      <c r="O46" s="52"/>
      <c r="P46" s="53"/>
      <c r="Q46" s="52"/>
      <c r="R46" s="52"/>
      <c r="S46" s="52"/>
      <c r="T46" s="16">
        <v>15</v>
      </c>
    </row>
    <row r="47" spans="1:20" ht="15" outlineLevel="2">
      <c r="A47" s="5" t="s">
        <v>147</v>
      </c>
      <c r="B47" s="19" t="s">
        <v>181</v>
      </c>
      <c r="C47" s="6" t="s">
        <v>185</v>
      </c>
      <c r="D47" s="5" t="s">
        <v>310</v>
      </c>
      <c r="E47" s="5" t="s">
        <v>36</v>
      </c>
      <c r="F47" s="5" t="s">
        <v>36</v>
      </c>
      <c r="G47" s="52"/>
      <c r="H47" s="53"/>
      <c r="I47" s="52"/>
      <c r="J47" s="52"/>
      <c r="K47" s="15"/>
      <c r="L47" s="5"/>
      <c r="M47" s="52"/>
      <c r="N47" s="15">
        <v>0.5</v>
      </c>
      <c r="O47" s="52">
        <v>36</v>
      </c>
      <c r="P47" s="53"/>
      <c r="Q47" s="52"/>
      <c r="R47" s="52"/>
      <c r="S47" s="52"/>
      <c r="T47" s="16">
        <v>36</v>
      </c>
    </row>
    <row r="48" spans="1:20" ht="15" outlineLevel="2">
      <c r="A48" s="5" t="s">
        <v>147</v>
      </c>
      <c r="B48" s="19" t="s">
        <v>181</v>
      </c>
      <c r="C48" s="6" t="s">
        <v>482</v>
      </c>
      <c r="D48" s="5" t="s">
        <v>310</v>
      </c>
      <c r="E48" s="5" t="s">
        <v>36</v>
      </c>
      <c r="F48" s="5" t="s">
        <v>36</v>
      </c>
      <c r="G48" s="52"/>
      <c r="H48" s="53"/>
      <c r="I48" s="52"/>
      <c r="J48" s="52"/>
      <c r="K48" s="15"/>
      <c r="L48" s="5"/>
      <c r="M48" s="52"/>
      <c r="N48" s="15">
        <v>0.25</v>
      </c>
      <c r="O48" s="52">
        <v>18</v>
      </c>
      <c r="P48" s="53"/>
      <c r="Q48" s="52"/>
      <c r="R48" s="52"/>
      <c r="S48" s="52"/>
      <c r="T48" s="16">
        <v>18</v>
      </c>
    </row>
    <row r="49" spans="1:20" ht="15" outlineLevel="2">
      <c r="A49" s="12" t="s">
        <v>147</v>
      </c>
      <c r="B49" s="19" t="s">
        <v>181</v>
      </c>
      <c r="C49" s="12" t="s">
        <v>482</v>
      </c>
      <c r="D49" s="12" t="s">
        <v>310</v>
      </c>
      <c r="E49" s="12" t="s">
        <v>111</v>
      </c>
      <c r="F49" s="12" t="s">
        <v>111</v>
      </c>
      <c r="G49" s="54"/>
      <c r="H49" s="55"/>
      <c r="I49" s="54"/>
      <c r="J49" s="54"/>
      <c r="K49" s="14">
        <v>0.1</v>
      </c>
      <c r="L49" s="13">
        <v>0.67</v>
      </c>
      <c r="M49" s="54">
        <v>210.045</v>
      </c>
      <c r="N49" s="56"/>
      <c r="O49" s="54"/>
      <c r="P49" s="55"/>
      <c r="Q49" s="54"/>
      <c r="R49" s="54"/>
      <c r="S49" s="54"/>
      <c r="T49" s="16">
        <v>210.045</v>
      </c>
    </row>
    <row r="50" spans="1:20" s="72" customFormat="1" ht="15.75" outlineLevel="1" collapsed="1">
      <c r="A50" s="69"/>
      <c r="B50" s="70"/>
      <c r="C50" s="73"/>
      <c r="D50" s="70" t="s">
        <v>556</v>
      </c>
      <c r="E50" s="69"/>
      <c r="F50" s="69"/>
      <c r="G50" s="74">
        <f aca="true" t="shared" si="5" ref="G50:T50">SUBTOTAL(9,G45:G49)</f>
        <v>4.207008</v>
      </c>
      <c r="H50" s="75">
        <f t="shared" si="5"/>
        <v>2</v>
      </c>
      <c r="I50" s="74">
        <f t="shared" si="5"/>
        <v>0.12</v>
      </c>
      <c r="J50" s="74">
        <f t="shared" si="5"/>
        <v>15</v>
      </c>
      <c r="K50" s="71">
        <f t="shared" si="5"/>
        <v>0.1</v>
      </c>
      <c r="L50" s="69">
        <f t="shared" si="5"/>
        <v>0.67</v>
      </c>
      <c r="M50" s="74">
        <f t="shared" si="5"/>
        <v>210.045</v>
      </c>
      <c r="N50" s="69">
        <f t="shared" si="5"/>
        <v>0.75</v>
      </c>
      <c r="O50" s="74">
        <f t="shared" si="5"/>
        <v>54</v>
      </c>
      <c r="P50" s="75">
        <f t="shared" si="5"/>
        <v>0</v>
      </c>
      <c r="Q50" s="74">
        <f t="shared" si="5"/>
        <v>0</v>
      </c>
      <c r="R50" s="74">
        <f t="shared" si="5"/>
        <v>0</v>
      </c>
      <c r="S50" s="74">
        <f t="shared" si="5"/>
        <v>0</v>
      </c>
      <c r="T50" s="16">
        <f t="shared" si="5"/>
        <v>283.372008</v>
      </c>
    </row>
    <row r="51" spans="1:20" ht="15" outlineLevel="2">
      <c r="A51" s="5" t="s">
        <v>147</v>
      </c>
      <c r="B51" s="19" t="s">
        <v>152</v>
      </c>
      <c r="C51" s="6" t="s">
        <v>183</v>
      </c>
      <c r="D51" s="5" t="s">
        <v>311</v>
      </c>
      <c r="E51" s="5" t="s">
        <v>107</v>
      </c>
      <c r="F51" s="7">
        <v>15</v>
      </c>
      <c r="G51" s="8">
        <v>4513.980764000001</v>
      </c>
      <c r="H51" s="9">
        <v>12688</v>
      </c>
      <c r="I51" s="8">
        <v>1268.8</v>
      </c>
      <c r="J51" s="8"/>
      <c r="K51" s="15"/>
      <c r="L51" s="5"/>
      <c r="M51" s="8"/>
      <c r="N51" s="5"/>
      <c r="O51" s="8"/>
      <c r="P51" s="9"/>
      <c r="Q51" s="8"/>
      <c r="R51" s="8"/>
      <c r="S51" s="8"/>
      <c r="T51" s="16">
        <v>5782.780764000001</v>
      </c>
    </row>
    <row r="52" spans="1:20" ht="15" outlineLevel="2">
      <c r="A52" s="5" t="s">
        <v>147</v>
      </c>
      <c r="B52" s="19" t="s">
        <v>152</v>
      </c>
      <c r="C52" s="6" t="s">
        <v>183</v>
      </c>
      <c r="D52" s="5" t="s">
        <v>311</v>
      </c>
      <c r="E52" s="5" t="s">
        <v>107</v>
      </c>
      <c r="F52" s="7" t="s">
        <v>137</v>
      </c>
      <c r="G52" s="8">
        <v>922.5000580000001</v>
      </c>
      <c r="H52" s="9">
        <v>203</v>
      </c>
      <c r="I52" s="8">
        <v>12.18</v>
      </c>
      <c r="J52" s="8"/>
      <c r="K52" s="15"/>
      <c r="L52" s="5"/>
      <c r="M52" s="8"/>
      <c r="N52" s="5"/>
      <c r="O52" s="8"/>
      <c r="P52" s="9"/>
      <c r="Q52" s="8"/>
      <c r="R52" s="8"/>
      <c r="S52" s="8"/>
      <c r="T52" s="16">
        <v>934.680058</v>
      </c>
    </row>
    <row r="53" spans="1:20" ht="15" outlineLevel="2">
      <c r="A53" s="5" t="s">
        <v>147</v>
      </c>
      <c r="B53" s="19" t="s">
        <v>152</v>
      </c>
      <c r="C53" s="6" t="s">
        <v>183</v>
      </c>
      <c r="D53" s="5" t="s">
        <v>311</v>
      </c>
      <c r="E53" s="5" t="s">
        <v>107</v>
      </c>
      <c r="F53" s="7" t="s">
        <v>184</v>
      </c>
      <c r="G53" s="8">
        <v>1.22</v>
      </c>
      <c r="H53" s="9">
        <v>1</v>
      </c>
      <c r="I53" s="8">
        <v>0.06</v>
      </c>
      <c r="J53" s="8"/>
      <c r="K53" s="15"/>
      <c r="L53" s="5"/>
      <c r="M53" s="8"/>
      <c r="N53" s="5"/>
      <c r="O53" s="8"/>
      <c r="P53" s="9"/>
      <c r="Q53" s="8"/>
      <c r="R53" s="8"/>
      <c r="S53" s="8"/>
      <c r="T53" s="16">
        <v>1.28</v>
      </c>
    </row>
    <row r="54" spans="1:20" ht="15" outlineLevel="2">
      <c r="A54" s="5" t="s">
        <v>147</v>
      </c>
      <c r="B54" s="19" t="s">
        <v>152</v>
      </c>
      <c r="C54" s="6" t="s">
        <v>183</v>
      </c>
      <c r="D54" s="5" t="s">
        <v>311</v>
      </c>
      <c r="E54" s="5" t="s">
        <v>107</v>
      </c>
      <c r="F54" s="7" t="s">
        <v>138</v>
      </c>
      <c r="G54" s="8">
        <v>1511.923839</v>
      </c>
      <c r="H54" s="9">
        <v>885</v>
      </c>
      <c r="I54" s="8">
        <v>53.1</v>
      </c>
      <c r="J54" s="8"/>
      <c r="K54" s="15"/>
      <c r="L54" s="5"/>
      <c r="M54" s="8"/>
      <c r="N54" s="5"/>
      <c r="O54" s="8"/>
      <c r="P54" s="9"/>
      <c r="Q54" s="8"/>
      <c r="R54" s="8"/>
      <c r="S54" s="8"/>
      <c r="T54" s="16">
        <v>1565.023839</v>
      </c>
    </row>
    <row r="55" spans="1:20" ht="15" outlineLevel="2">
      <c r="A55" s="5" t="s">
        <v>147</v>
      </c>
      <c r="B55" s="19" t="s">
        <v>152</v>
      </c>
      <c r="C55" s="6" t="s">
        <v>183</v>
      </c>
      <c r="D55" s="5" t="s">
        <v>311</v>
      </c>
      <c r="E55" s="5" t="s">
        <v>107</v>
      </c>
      <c r="F55" s="7" t="s">
        <v>139</v>
      </c>
      <c r="G55" s="8">
        <v>1714.2538</v>
      </c>
      <c r="H55" s="9">
        <v>3722</v>
      </c>
      <c r="I55" s="8">
        <v>223.32</v>
      </c>
      <c r="J55" s="8"/>
      <c r="K55" s="15"/>
      <c r="L55" s="5"/>
      <c r="M55" s="8"/>
      <c r="N55" s="5"/>
      <c r="O55" s="8"/>
      <c r="P55" s="9"/>
      <c r="Q55" s="8"/>
      <c r="R55" s="8"/>
      <c r="S55" s="8"/>
      <c r="T55" s="16">
        <v>1937.5738</v>
      </c>
    </row>
    <row r="56" spans="1:20" ht="15" outlineLevel="2">
      <c r="A56" s="5" t="s">
        <v>147</v>
      </c>
      <c r="B56" s="19" t="s">
        <v>152</v>
      </c>
      <c r="C56" s="6" t="s">
        <v>183</v>
      </c>
      <c r="D56" s="5" t="s">
        <v>311</v>
      </c>
      <c r="E56" s="5" t="s">
        <v>107</v>
      </c>
      <c r="F56" s="7" t="s">
        <v>116</v>
      </c>
      <c r="G56" s="8">
        <v>1130.3726406000008</v>
      </c>
      <c r="H56" s="9">
        <v>1230</v>
      </c>
      <c r="I56" s="8">
        <v>590.4</v>
      </c>
      <c r="J56" s="8"/>
      <c r="K56" s="15"/>
      <c r="L56" s="5"/>
      <c r="M56" s="8"/>
      <c r="N56" s="5"/>
      <c r="O56" s="8"/>
      <c r="P56" s="9"/>
      <c r="Q56" s="8"/>
      <c r="R56" s="8"/>
      <c r="S56" s="8"/>
      <c r="T56" s="16">
        <v>1720.7726406000006</v>
      </c>
    </row>
    <row r="57" spans="1:20" ht="15" outlineLevel="2">
      <c r="A57" s="5" t="s">
        <v>147</v>
      </c>
      <c r="B57" s="19" t="s">
        <v>152</v>
      </c>
      <c r="C57" s="6" t="s">
        <v>183</v>
      </c>
      <c r="D57" s="5" t="s">
        <v>311</v>
      </c>
      <c r="E57" s="5" t="s">
        <v>107</v>
      </c>
      <c r="F57" s="5" t="s">
        <v>110</v>
      </c>
      <c r="G57" s="52"/>
      <c r="H57" s="53"/>
      <c r="I57" s="52"/>
      <c r="J57" s="52">
        <v>180</v>
      </c>
      <c r="K57" s="15"/>
      <c r="L57" s="5"/>
      <c r="M57" s="52"/>
      <c r="N57" s="5"/>
      <c r="O57" s="52"/>
      <c r="P57" s="53"/>
      <c r="Q57" s="52"/>
      <c r="R57" s="52"/>
      <c r="S57" s="52"/>
      <c r="T57" s="16">
        <v>180</v>
      </c>
    </row>
    <row r="58" spans="1:20" ht="15" outlineLevel="2">
      <c r="A58" s="5" t="s">
        <v>147</v>
      </c>
      <c r="B58" s="19" t="s">
        <v>152</v>
      </c>
      <c r="C58" s="6" t="s">
        <v>505</v>
      </c>
      <c r="D58" s="5" t="s">
        <v>311</v>
      </c>
      <c r="E58" s="5" t="s">
        <v>36</v>
      </c>
      <c r="F58" s="5" t="s">
        <v>36</v>
      </c>
      <c r="G58" s="52"/>
      <c r="H58" s="53"/>
      <c r="I58" s="52"/>
      <c r="J58" s="52"/>
      <c r="K58" s="15"/>
      <c r="L58" s="5"/>
      <c r="M58" s="52"/>
      <c r="N58" s="15">
        <v>3</v>
      </c>
      <c r="O58" s="52">
        <v>216</v>
      </c>
      <c r="P58" s="53"/>
      <c r="Q58" s="52"/>
      <c r="R58" s="52"/>
      <c r="S58" s="52"/>
      <c r="T58" s="16">
        <v>216</v>
      </c>
    </row>
    <row r="59" spans="1:20" ht="15" outlineLevel="2">
      <c r="A59" s="5" t="s">
        <v>147</v>
      </c>
      <c r="B59" s="19" t="s">
        <v>152</v>
      </c>
      <c r="C59" s="6" t="s">
        <v>183</v>
      </c>
      <c r="D59" s="5" t="s">
        <v>311</v>
      </c>
      <c r="E59" s="5" t="s">
        <v>107</v>
      </c>
      <c r="F59" s="7" t="s">
        <v>143</v>
      </c>
      <c r="G59" s="8">
        <v>0.8</v>
      </c>
      <c r="H59" s="9">
        <v>1</v>
      </c>
      <c r="I59" s="8">
        <v>0.06</v>
      </c>
      <c r="J59" s="8"/>
      <c r="K59" s="15"/>
      <c r="L59" s="5"/>
      <c r="M59" s="8"/>
      <c r="N59" s="5"/>
      <c r="O59" s="8"/>
      <c r="P59" s="9"/>
      <c r="Q59" s="8"/>
      <c r="R59" s="8"/>
      <c r="S59" s="8"/>
      <c r="T59" s="16">
        <v>0.86</v>
      </c>
    </row>
    <row r="60" spans="1:20" ht="15" outlineLevel="2">
      <c r="A60" s="12" t="s">
        <v>147</v>
      </c>
      <c r="B60" s="19" t="s">
        <v>152</v>
      </c>
      <c r="C60" s="12" t="s">
        <v>505</v>
      </c>
      <c r="D60" s="12" t="s">
        <v>311</v>
      </c>
      <c r="E60" s="12" t="s">
        <v>111</v>
      </c>
      <c r="F60" s="12" t="s">
        <v>111</v>
      </c>
      <c r="G60" s="54"/>
      <c r="H60" s="55"/>
      <c r="I60" s="54"/>
      <c r="J60" s="54"/>
      <c r="K60" s="14">
        <v>0.2</v>
      </c>
      <c r="L60" s="13">
        <v>0.75</v>
      </c>
      <c r="M60" s="54">
        <v>470.25</v>
      </c>
      <c r="N60" s="56"/>
      <c r="O60" s="54"/>
      <c r="P60" s="55"/>
      <c r="Q60" s="54"/>
      <c r="R60" s="54"/>
      <c r="S60" s="54"/>
      <c r="T60" s="16">
        <v>470.25</v>
      </c>
    </row>
    <row r="61" spans="1:20" ht="15" outlineLevel="2">
      <c r="A61" s="5" t="s">
        <v>147</v>
      </c>
      <c r="B61" s="19" t="s">
        <v>152</v>
      </c>
      <c r="C61" s="6" t="s">
        <v>183</v>
      </c>
      <c r="D61" s="5" t="s">
        <v>311</v>
      </c>
      <c r="E61" s="5" t="s">
        <v>133</v>
      </c>
      <c r="F61" s="5" t="s">
        <v>133</v>
      </c>
      <c r="G61" s="52"/>
      <c r="H61" s="53"/>
      <c r="I61" s="52"/>
      <c r="J61" s="52"/>
      <c r="K61" s="15"/>
      <c r="L61" s="5"/>
      <c r="M61" s="52"/>
      <c r="N61" s="5"/>
      <c r="O61" s="52"/>
      <c r="P61" s="53"/>
      <c r="Q61" s="52"/>
      <c r="R61" s="52"/>
      <c r="S61" s="52">
        <v>14.93</v>
      </c>
      <c r="T61" s="16">
        <v>14.93</v>
      </c>
    </row>
    <row r="62" spans="1:20" s="72" customFormat="1" ht="15.75" outlineLevel="1" collapsed="1">
      <c r="A62" s="69"/>
      <c r="B62" s="70"/>
      <c r="C62" s="73"/>
      <c r="D62" s="70" t="s">
        <v>557</v>
      </c>
      <c r="E62" s="69"/>
      <c r="F62" s="69"/>
      <c r="G62" s="74">
        <f aca="true" t="shared" si="6" ref="G62:T62">SUBTOTAL(9,G51:G61)</f>
        <v>9795.051101600002</v>
      </c>
      <c r="H62" s="75">
        <f t="shared" si="6"/>
        <v>18730</v>
      </c>
      <c r="I62" s="74">
        <f t="shared" si="6"/>
        <v>2147.9199999999996</v>
      </c>
      <c r="J62" s="74">
        <f t="shared" si="6"/>
        <v>180</v>
      </c>
      <c r="K62" s="71">
        <f t="shared" si="6"/>
        <v>0.2</v>
      </c>
      <c r="L62" s="69">
        <f t="shared" si="6"/>
        <v>0.75</v>
      </c>
      <c r="M62" s="74">
        <f t="shared" si="6"/>
        <v>470.25</v>
      </c>
      <c r="N62" s="69">
        <f t="shared" si="6"/>
        <v>3</v>
      </c>
      <c r="O62" s="74">
        <f t="shared" si="6"/>
        <v>216</v>
      </c>
      <c r="P62" s="75">
        <f t="shared" si="6"/>
        <v>0</v>
      </c>
      <c r="Q62" s="74">
        <f t="shared" si="6"/>
        <v>0</v>
      </c>
      <c r="R62" s="74">
        <f t="shared" si="6"/>
        <v>0</v>
      </c>
      <c r="S62" s="74">
        <f t="shared" si="6"/>
        <v>14.93</v>
      </c>
      <c r="T62" s="16">
        <f t="shared" si="6"/>
        <v>12824.151101600002</v>
      </c>
    </row>
    <row r="63" spans="1:20" ht="15" outlineLevel="2">
      <c r="A63" s="5" t="s">
        <v>147</v>
      </c>
      <c r="B63" s="19" t="s">
        <v>181</v>
      </c>
      <c r="C63" s="6" t="s">
        <v>483</v>
      </c>
      <c r="D63" s="5" t="s">
        <v>773</v>
      </c>
      <c r="E63" s="5" t="s">
        <v>107</v>
      </c>
      <c r="F63" s="7" t="s">
        <v>860</v>
      </c>
      <c r="G63" s="8">
        <v>72.93</v>
      </c>
      <c r="H63" s="9"/>
      <c r="I63" s="8"/>
      <c r="J63" s="8"/>
      <c r="K63" s="15"/>
      <c r="L63" s="5"/>
      <c r="M63" s="8"/>
      <c r="N63" s="5"/>
      <c r="O63" s="8"/>
      <c r="P63" s="9"/>
      <c r="Q63" s="8"/>
      <c r="R63" s="8"/>
      <c r="S63" s="8"/>
      <c r="T63" s="16">
        <v>72.93</v>
      </c>
    </row>
    <row r="64" spans="1:20" ht="15" outlineLevel="2">
      <c r="A64" s="5" t="s">
        <v>147</v>
      </c>
      <c r="B64" s="19" t="s">
        <v>181</v>
      </c>
      <c r="C64" s="6" t="s">
        <v>483</v>
      </c>
      <c r="D64" s="5" t="s">
        <v>773</v>
      </c>
      <c r="E64" s="5" t="s">
        <v>36</v>
      </c>
      <c r="F64" s="5" t="s">
        <v>36</v>
      </c>
      <c r="G64" s="52"/>
      <c r="H64" s="53"/>
      <c r="I64" s="52"/>
      <c r="J64" s="52"/>
      <c r="K64" s="15"/>
      <c r="L64" s="5"/>
      <c r="M64" s="52"/>
      <c r="N64" s="15">
        <v>0.5</v>
      </c>
      <c r="O64" s="52">
        <v>36</v>
      </c>
      <c r="P64" s="53"/>
      <c r="Q64" s="52"/>
      <c r="R64" s="52"/>
      <c r="S64" s="52"/>
      <c r="T64" s="16">
        <v>36</v>
      </c>
    </row>
    <row r="65" spans="1:20" s="72" customFormat="1" ht="15.75" outlineLevel="1" collapsed="1">
      <c r="A65" s="69"/>
      <c r="B65" s="70"/>
      <c r="C65" s="73"/>
      <c r="D65" s="70" t="s">
        <v>781</v>
      </c>
      <c r="E65" s="69"/>
      <c r="F65" s="69"/>
      <c r="G65" s="74">
        <f aca="true" t="shared" si="7" ref="G65:T65">SUBTOTAL(9,G63:G64)</f>
        <v>72.93</v>
      </c>
      <c r="H65" s="75">
        <f t="shared" si="7"/>
        <v>0</v>
      </c>
      <c r="I65" s="74">
        <f t="shared" si="7"/>
        <v>0</v>
      </c>
      <c r="J65" s="74">
        <f t="shared" si="7"/>
        <v>0</v>
      </c>
      <c r="K65" s="71">
        <f t="shared" si="7"/>
        <v>0</v>
      </c>
      <c r="L65" s="69">
        <f t="shared" si="7"/>
        <v>0</v>
      </c>
      <c r="M65" s="74">
        <f t="shared" si="7"/>
        <v>0</v>
      </c>
      <c r="N65" s="69">
        <f t="shared" si="7"/>
        <v>0.5</v>
      </c>
      <c r="O65" s="74">
        <f t="shared" si="7"/>
        <v>36</v>
      </c>
      <c r="P65" s="75">
        <f t="shared" si="7"/>
        <v>0</v>
      </c>
      <c r="Q65" s="74">
        <f t="shared" si="7"/>
        <v>0</v>
      </c>
      <c r="R65" s="74">
        <f t="shared" si="7"/>
        <v>0</v>
      </c>
      <c r="S65" s="74">
        <f t="shared" si="7"/>
        <v>0</v>
      </c>
      <c r="T65" s="16">
        <f t="shared" si="7"/>
        <v>108.93</v>
      </c>
    </row>
    <row r="66" spans="1:20" ht="15" outlineLevel="2">
      <c r="A66" s="5" t="s">
        <v>147</v>
      </c>
      <c r="B66" s="19" t="s">
        <v>181</v>
      </c>
      <c r="C66" s="6" t="s">
        <v>185</v>
      </c>
      <c r="D66" s="5" t="s">
        <v>3</v>
      </c>
      <c r="E66" s="5" t="s">
        <v>107</v>
      </c>
      <c r="F66" s="7">
        <v>15</v>
      </c>
      <c r="G66" s="8">
        <v>405.87183199999936</v>
      </c>
      <c r="H66" s="9">
        <v>1314</v>
      </c>
      <c r="I66" s="8">
        <v>131.4</v>
      </c>
      <c r="J66" s="8"/>
      <c r="K66" s="15"/>
      <c r="L66" s="5"/>
      <c r="M66" s="8"/>
      <c r="N66" s="5"/>
      <c r="O66" s="8"/>
      <c r="P66" s="9"/>
      <c r="Q66" s="8"/>
      <c r="R66" s="8"/>
      <c r="S66" s="8"/>
      <c r="T66" s="16">
        <v>537.2718319999993</v>
      </c>
    </row>
    <row r="67" spans="1:20" ht="15" outlineLevel="2">
      <c r="A67" s="5" t="s">
        <v>147</v>
      </c>
      <c r="B67" s="19" t="s">
        <v>181</v>
      </c>
      <c r="C67" s="6" t="s">
        <v>185</v>
      </c>
      <c r="D67" s="5" t="s">
        <v>3</v>
      </c>
      <c r="E67" s="5" t="s">
        <v>107</v>
      </c>
      <c r="F67" s="7" t="s">
        <v>137</v>
      </c>
      <c r="G67" s="8">
        <v>457.4322117500001</v>
      </c>
      <c r="H67" s="9">
        <v>109</v>
      </c>
      <c r="I67" s="8">
        <v>6.54</v>
      </c>
      <c r="J67" s="8"/>
      <c r="K67" s="15"/>
      <c r="L67" s="5"/>
      <c r="M67" s="8"/>
      <c r="N67" s="5"/>
      <c r="O67" s="8"/>
      <c r="P67" s="9"/>
      <c r="Q67" s="8"/>
      <c r="R67" s="8"/>
      <c r="S67" s="8"/>
      <c r="T67" s="16">
        <v>463.9722117500001</v>
      </c>
    </row>
    <row r="68" spans="1:20" ht="15" outlineLevel="2">
      <c r="A68" s="5" t="s">
        <v>147</v>
      </c>
      <c r="B68" s="19" t="s">
        <v>181</v>
      </c>
      <c r="C68" s="6" t="s">
        <v>185</v>
      </c>
      <c r="D68" s="5" t="s">
        <v>3</v>
      </c>
      <c r="E68" s="5" t="s">
        <v>107</v>
      </c>
      <c r="F68" s="7" t="s">
        <v>138</v>
      </c>
      <c r="G68" s="8">
        <v>502.444179</v>
      </c>
      <c r="H68" s="9">
        <v>231</v>
      </c>
      <c r="I68" s="8">
        <v>13.86</v>
      </c>
      <c r="J68" s="8"/>
      <c r="K68" s="15"/>
      <c r="L68" s="5"/>
      <c r="M68" s="8"/>
      <c r="N68" s="5"/>
      <c r="O68" s="8"/>
      <c r="P68" s="9"/>
      <c r="Q68" s="8"/>
      <c r="R68" s="8"/>
      <c r="S68" s="8"/>
      <c r="T68" s="16">
        <v>516.304179</v>
      </c>
    </row>
    <row r="69" spans="1:20" ht="15" outlineLevel="2">
      <c r="A69" s="5" t="s">
        <v>147</v>
      </c>
      <c r="B69" s="19" t="s">
        <v>181</v>
      </c>
      <c r="C69" s="6" t="s">
        <v>185</v>
      </c>
      <c r="D69" s="5" t="s">
        <v>3</v>
      </c>
      <c r="E69" s="5" t="s">
        <v>107</v>
      </c>
      <c r="F69" s="7" t="s">
        <v>139</v>
      </c>
      <c r="G69" s="8">
        <v>147.59114999999997</v>
      </c>
      <c r="H69" s="9">
        <v>242</v>
      </c>
      <c r="I69" s="8">
        <v>14.52</v>
      </c>
      <c r="J69" s="8"/>
      <c r="K69" s="15"/>
      <c r="L69" s="5"/>
      <c r="M69" s="8"/>
      <c r="N69" s="5"/>
      <c r="O69" s="8"/>
      <c r="P69" s="9"/>
      <c r="Q69" s="8"/>
      <c r="R69" s="8"/>
      <c r="S69" s="8"/>
      <c r="T69" s="16">
        <v>162.11114999999998</v>
      </c>
    </row>
    <row r="70" spans="1:20" ht="15" outlineLevel="2">
      <c r="A70" s="5" t="s">
        <v>147</v>
      </c>
      <c r="B70" s="19" t="s">
        <v>181</v>
      </c>
      <c r="C70" s="6" t="s">
        <v>185</v>
      </c>
      <c r="D70" s="5" t="s">
        <v>3</v>
      </c>
      <c r="E70" s="5" t="s">
        <v>107</v>
      </c>
      <c r="F70" s="7" t="s">
        <v>116</v>
      </c>
      <c r="G70" s="8">
        <v>212.1021994</v>
      </c>
      <c r="H70" s="9">
        <v>175</v>
      </c>
      <c r="I70" s="8">
        <v>84</v>
      </c>
      <c r="J70" s="8"/>
      <c r="K70" s="15"/>
      <c r="L70" s="5"/>
      <c r="M70" s="8"/>
      <c r="N70" s="5"/>
      <c r="O70" s="8"/>
      <c r="P70" s="9"/>
      <c r="Q70" s="8"/>
      <c r="R70" s="8"/>
      <c r="S70" s="8"/>
      <c r="T70" s="16">
        <v>296.1021994</v>
      </c>
    </row>
    <row r="71" spans="1:20" ht="15" outlineLevel="2">
      <c r="A71" s="5" t="s">
        <v>147</v>
      </c>
      <c r="B71" s="19" t="s">
        <v>181</v>
      </c>
      <c r="C71" s="6" t="s">
        <v>185</v>
      </c>
      <c r="D71" s="5" t="s">
        <v>3</v>
      </c>
      <c r="E71" s="5" t="s">
        <v>36</v>
      </c>
      <c r="F71" s="5" t="s">
        <v>36</v>
      </c>
      <c r="G71" s="52"/>
      <c r="H71" s="53"/>
      <c r="I71" s="52"/>
      <c r="J71" s="52"/>
      <c r="K71" s="15"/>
      <c r="L71" s="5"/>
      <c r="M71" s="52"/>
      <c r="N71" s="15">
        <v>23</v>
      </c>
      <c r="O71" s="52">
        <v>1656</v>
      </c>
      <c r="P71" s="53"/>
      <c r="Q71" s="52"/>
      <c r="R71" s="52"/>
      <c r="S71" s="52"/>
      <c r="T71" s="16">
        <v>1656</v>
      </c>
    </row>
    <row r="72" spans="1:20" ht="15" outlineLevel="2">
      <c r="A72" s="12" t="s">
        <v>147</v>
      </c>
      <c r="B72" s="19" t="s">
        <v>181</v>
      </c>
      <c r="C72" s="12" t="s">
        <v>185</v>
      </c>
      <c r="D72" s="12" t="s">
        <v>3</v>
      </c>
      <c r="E72" s="12" t="s">
        <v>111</v>
      </c>
      <c r="F72" s="12" t="s">
        <v>111</v>
      </c>
      <c r="G72" s="54"/>
      <c r="H72" s="55"/>
      <c r="I72" s="54"/>
      <c r="J72" s="54"/>
      <c r="K72" s="14">
        <v>2</v>
      </c>
      <c r="L72" s="13">
        <v>0.4</v>
      </c>
      <c r="M72" s="54">
        <v>2508</v>
      </c>
      <c r="N72" s="56"/>
      <c r="O72" s="54"/>
      <c r="P72" s="55"/>
      <c r="Q72" s="54"/>
      <c r="R72" s="54"/>
      <c r="S72" s="54"/>
      <c r="T72" s="16">
        <v>2508</v>
      </c>
    </row>
    <row r="73" spans="1:20" ht="15" outlineLevel="2">
      <c r="A73" s="5" t="s">
        <v>147</v>
      </c>
      <c r="B73" s="19" t="s">
        <v>181</v>
      </c>
      <c r="C73" s="6" t="s">
        <v>186</v>
      </c>
      <c r="D73" s="5" t="s">
        <v>3</v>
      </c>
      <c r="E73" s="5" t="s">
        <v>133</v>
      </c>
      <c r="F73" s="5" t="s">
        <v>133</v>
      </c>
      <c r="G73" s="52"/>
      <c r="H73" s="53"/>
      <c r="I73" s="52"/>
      <c r="J73" s="52"/>
      <c r="K73" s="15"/>
      <c r="L73" s="5"/>
      <c r="M73" s="52"/>
      <c r="N73" s="5"/>
      <c r="O73" s="52"/>
      <c r="P73" s="53"/>
      <c r="Q73" s="52"/>
      <c r="R73" s="52"/>
      <c r="S73" s="52">
        <v>5.86</v>
      </c>
      <c r="T73" s="16">
        <v>5.86</v>
      </c>
    </row>
    <row r="74" spans="1:20" s="72" customFormat="1" ht="15.75" outlineLevel="1" collapsed="1">
      <c r="A74" s="69"/>
      <c r="B74" s="70"/>
      <c r="C74" s="73"/>
      <c r="D74" s="70" t="s">
        <v>558</v>
      </c>
      <c r="E74" s="69"/>
      <c r="F74" s="69"/>
      <c r="G74" s="74">
        <f aca="true" t="shared" si="8" ref="G74:T74">SUBTOTAL(9,G66:G73)</f>
        <v>1725.4415721499995</v>
      </c>
      <c r="H74" s="75">
        <f t="shared" si="8"/>
        <v>2071</v>
      </c>
      <c r="I74" s="74">
        <f t="shared" si="8"/>
        <v>250.32000000000002</v>
      </c>
      <c r="J74" s="74">
        <f t="shared" si="8"/>
        <v>0</v>
      </c>
      <c r="K74" s="71">
        <f t="shared" si="8"/>
        <v>2</v>
      </c>
      <c r="L74" s="69">
        <f t="shared" si="8"/>
        <v>0.4</v>
      </c>
      <c r="M74" s="74">
        <f t="shared" si="8"/>
        <v>2508</v>
      </c>
      <c r="N74" s="69">
        <f t="shared" si="8"/>
        <v>23</v>
      </c>
      <c r="O74" s="74">
        <f t="shared" si="8"/>
        <v>1656</v>
      </c>
      <c r="P74" s="75">
        <f t="shared" si="8"/>
        <v>0</v>
      </c>
      <c r="Q74" s="74">
        <f t="shared" si="8"/>
        <v>0</v>
      </c>
      <c r="R74" s="74">
        <f t="shared" si="8"/>
        <v>0</v>
      </c>
      <c r="S74" s="74">
        <f t="shared" si="8"/>
        <v>5.86</v>
      </c>
      <c r="T74" s="16">
        <f t="shared" si="8"/>
        <v>6145.621572149999</v>
      </c>
    </row>
    <row r="75" spans="1:20" ht="15" outlineLevel="2">
      <c r="A75" s="5" t="s">
        <v>147</v>
      </c>
      <c r="B75" s="19" t="s">
        <v>181</v>
      </c>
      <c r="C75" s="6" t="s">
        <v>186</v>
      </c>
      <c r="D75" s="5" t="s">
        <v>312</v>
      </c>
      <c r="E75" s="5" t="s">
        <v>107</v>
      </c>
      <c r="F75" s="7">
        <v>15</v>
      </c>
      <c r="G75" s="8">
        <v>586.0374199999995</v>
      </c>
      <c r="H75" s="9">
        <v>1618</v>
      </c>
      <c r="I75" s="8">
        <v>161.8</v>
      </c>
      <c r="J75" s="8"/>
      <c r="K75" s="15"/>
      <c r="L75" s="5"/>
      <c r="M75" s="8"/>
      <c r="N75" s="5"/>
      <c r="O75" s="8"/>
      <c r="P75" s="9"/>
      <c r="Q75" s="8"/>
      <c r="R75" s="8"/>
      <c r="S75" s="8"/>
      <c r="T75" s="16">
        <v>747.8374199999996</v>
      </c>
    </row>
    <row r="76" spans="1:20" ht="15" outlineLevel="2">
      <c r="A76" s="5" t="s">
        <v>147</v>
      </c>
      <c r="B76" s="19" t="s">
        <v>181</v>
      </c>
      <c r="C76" s="6" t="s">
        <v>186</v>
      </c>
      <c r="D76" s="5" t="s">
        <v>312</v>
      </c>
      <c r="E76" s="5" t="s">
        <v>107</v>
      </c>
      <c r="F76" s="7" t="s">
        <v>137</v>
      </c>
      <c r="G76" s="8">
        <v>76.89217900000001</v>
      </c>
      <c r="H76" s="9">
        <v>20</v>
      </c>
      <c r="I76" s="8">
        <v>1.2</v>
      </c>
      <c r="J76" s="8"/>
      <c r="K76" s="15"/>
      <c r="L76" s="5"/>
      <c r="M76" s="8"/>
      <c r="N76" s="5"/>
      <c r="O76" s="8"/>
      <c r="P76" s="9"/>
      <c r="Q76" s="8"/>
      <c r="R76" s="8"/>
      <c r="S76" s="8"/>
      <c r="T76" s="16">
        <v>78.09217900000002</v>
      </c>
    </row>
    <row r="77" spans="1:20" ht="15" outlineLevel="2">
      <c r="A77" s="5" t="s">
        <v>147</v>
      </c>
      <c r="B77" s="19" t="s">
        <v>181</v>
      </c>
      <c r="C77" s="6" t="s">
        <v>186</v>
      </c>
      <c r="D77" s="5" t="s">
        <v>312</v>
      </c>
      <c r="E77" s="5" t="s">
        <v>107</v>
      </c>
      <c r="F77" s="7" t="s">
        <v>138</v>
      </c>
      <c r="G77" s="8">
        <v>210.04701</v>
      </c>
      <c r="H77" s="9">
        <v>145</v>
      </c>
      <c r="I77" s="8">
        <v>8.7</v>
      </c>
      <c r="J77" s="8"/>
      <c r="K77" s="15"/>
      <c r="L77" s="5"/>
      <c r="M77" s="8"/>
      <c r="N77" s="5"/>
      <c r="O77" s="8"/>
      <c r="P77" s="9"/>
      <c r="Q77" s="8"/>
      <c r="R77" s="8"/>
      <c r="S77" s="8"/>
      <c r="T77" s="16">
        <v>218.74701</v>
      </c>
    </row>
    <row r="78" spans="1:20" ht="15" outlineLevel="2">
      <c r="A78" s="5" t="s">
        <v>147</v>
      </c>
      <c r="B78" s="19" t="s">
        <v>181</v>
      </c>
      <c r="C78" s="6" t="s">
        <v>186</v>
      </c>
      <c r="D78" s="5" t="s">
        <v>312</v>
      </c>
      <c r="E78" s="5" t="s">
        <v>107</v>
      </c>
      <c r="F78" s="7" t="s">
        <v>139</v>
      </c>
      <c r="G78" s="8">
        <v>254.46049999999997</v>
      </c>
      <c r="H78" s="9">
        <v>351</v>
      </c>
      <c r="I78" s="8">
        <v>21.06</v>
      </c>
      <c r="J78" s="8"/>
      <c r="K78" s="15"/>
      <c r="L78" s="5"/>
      <c r="M78" s="8"/>
      <c r="N78" s="5"/>
      <c r="O78" s="8"/>
      <c r="P78" s="9"/>
      <c r="Q78" s="8"/>
      <c r="R78" s="8"/>
      <c r="S78" s="8"/>
      <c r="T78" s="16">
        <v>275.52049999999997</v>
      </c>
    </row>
    <row r="79" spans="1:20" ht="15" outlineLevel="2">
      <c r="A79" s="5" t="s">
        <v>147</v>
      </c>
      <c r="B79" s="19" t="s">
        <v>181</v>
      </c>
      <c r="C79" s="6" t="s">
        <v>186</v>
      </c>
      <c r="D79" s="5" t="s">
        <v>312</v>
      </c>
      <c r="E79" s="5" t="s">
        <v>107</v>
      </c>
      <c r="F79" s="7" t="s">
        <v>116</v>
      </c>
      <c r="G79" s="8">
        <v>125.08864899999999</v>
      </c>
      <c r="H79" s="9">
        <v>155</v>
      </c>
      <c r="I79" s="8">
        <v>74.4</v>
      </c>
      <c r="J79" s="8"/>
      <c r="K79" s="15"/>
      <c r="L79" s="5"/>
      <c r="M79" s="8"/>
      <c r="N79" s="5"/>
      <c r="O79" s="8"/>
      <c r="P79" s="9"/>
      <c r="Q79" s="8"/>
      <c r="R79" s="8"/>
      <c r="S79" s="8"/>
      <c r="T79" s="16">
        <v>199.48864899999998</v>
      </c>
    </row>
    <row r="80" spans="1:20" ht="15" outlineLevel="2">
      <c r="A80" s="5" t="s">
        <v>147</v>
      </c>
      <c r="B80" s="19" t="s">
        <v>181</v>
      </c>
      <c r="C80" s="6" t="s">
        <v>186</v>
      </c>
      <c r="D80" s="5" t="s">
        <v>312</v>
      </c>
      <c r="E80" s="5" t="s">
        <v>107</v>
      </c>
      <c r="F80" s="5" t="s">
        <v>110</v>
      </c>
      <c r="G80" s="52"/>
      <c r="H80" s="53"/>
      <c r="I80" s="52"/>
      <c r="J80" s="52">
        <v>360</v>
      </c>
      <c r="K80" s="15"/>
      <c r="L80" s="5"/>
      <c r="M80" s="52"/>
      <c r="N80" s="5"/>
      <c r="O80" s="52"/>
      <c r="P80" s="53"/>
      <c r="Q80" s="52"/>
      <c r="R80" s="52"/>
      <c r="S80" s="52"/>
      <c r="T80" s="16">
        <v>360</v>
      </c>
    </row>
    <row r="81" spans="1:20" s="72" customFormat="1" ht="15.75" outlineLevel="1" collapsed="1">
      <c r="A81" s="69"/>
      <c r="B81" s="70"/>
      <c r="C81" s="73"/>
      <c r="D81" s="70" t="s">
        <v>559</v>
      </c>
      <c r="E81" s="69"/>
      <c r="F81" s="69"/>
      <c r="G81" s="74">
        <f aca="true" t="shared" si="9" ref="G81:T81">SUBTOTAL(9,G75:G80)</f>
        <v>1252.5257579999995</v>
      </c>
      <c r="H81" s="75">
        <f t="shared" si="9"/>
        <v>2289</v>
      </c>
      <c r="I81" s="74">
        <f t="shared" si="9"/>
        <v>267.15999999999997</v>
      </c>
      <c r="J81" s="74">
        <f t="shared" si="9"/>
        <v>360</v>
      </c>
      <c r="K81" s="71">
        <f t="shared" si="9"/>
        <v>0</v>
      </c>
      <c r="L81" s="69">
        <f t="shared" si="9"/>
        <v>0</v>
      </c>
      <c r="M81" s="74">
        <f t="shared" si="9"/>
        <v>0</v>
      </c>
      <c r="N81" s="69">
        <f t="shared" si="9"/>
        <v>0</v>
      </c>
      <c r="O81" s="74">
        <f t="shared" si="9"/>
        <v>0</v>
      </c>
      <c r="P81" s="75">
        <f t="shared" si="9"/>
        <v>0</v>
      </c>
      <c r="Q81" s="74">
        <f t="shared" si="9"/>
        <v>0</v>
      </c>
      <c r="R81" s="74">
        <f t="shared" si="9"/>
        <v>0</v>
      </c>
      <c r="S81" s="74">
        <f t="shared" si="9"/>
        <v>0</v>
      </c>
      <c r="T81" s="16">
        <f t="shared" si="9"/>
        <v>1879.6857579999996</v>
      </c>
    </row>
    <row r="82" spans="1:20" ht="15" outlineLevel="2">
      <c r="A82" s="5" t="s">
        <v>147</v>
      </c>
      <c r="B82" s="19" t="s">
        <v>181</v>
      </c>
      <c r="C82" s="6" t="s">
        <v>187</v>
      </c>
      <c r="D82" s="5" t="s">
        <v>313</v>
      </c>
      <c r="E82" s="5" t="s">
        <v>107</v>
      </c>
      <c r="F82" s="7">
        <v>15</v>
      </c>
      <c r="G82" s="8">
        <v>0.34999600000000003</v>
      </c>
      <c r="H82" s="9">
        <v>1</v>
      </c>
      <c r="I82" s="8">
        <v>0.1</v>
      </c>
      <c r="J82" s="8"/>
      <c r="K82" s="15"/>
      <c r="L82" s="5"/>
      <c r="M82" s="8"/>
      <c r="N82" s="5"/>
      <c r="O82" s="8"/>
      <c r="P82" s="9"/>
      <c r="Q82" s="8"/>
      <c r="R82" s="8"/>
      <c r="S82" s="8"/>
      <c r="T82" s="16">
        <v>0.44999600000000006</v>
      </c>
    </row>
    <row r="83" spans="1:20" ht="15" outlineLevel="2">
      <c r="A83" s="5" t="s">
        <v>147</v>
      </c>
      <c r="B83" s="19" t="s">
        <v>181</v>
      </c>
      <c r="C83" s="6" t="s">
        <v>187</v>
      </c>
      <c r="D83" s="5" t="s">
        <v>313</v>
      </c>
      <c r="E83" s="5" t="s">
        <v>107</v>
      </c>
      <c r="F83" s="5" t="s">
        <v>110</v>
      </c>
      <c r="G83" s="52"/>
      <c r="H83" s="53"/>
      <c r="I83" s="52"/>
      <c r="J83" s="52">
        <v>15</v>
      </c>
      <c r="K83" s="15"/>
      <c r="L83" s="5"/>
      <c r="M83" s="52"/>
      <c r="N83" s="5"/>
      <c r="O83" s="52"/>
      <c r="P83" s="53"/>
      <c r="Q83" s="52"/>
      <c r="R83" s="52"/>
      <c r="S83" s="52"/>
      <c r="T83" s="16">
        <v>15</v>
      </c>
    </row>
    <row r="84" spans="1:20" s="72" customFormat="1" ht="15.75" outlineLevel="1" collapsed="1">
      <c r="A84" s="69"/>
      <c r="B84" s="70"/>
      <c r="C84" s="73"/>
      <c r="D84" s="70" t="s">
        <v>560</v>
      </c>
      <c r="E84" s="69"/>
      <c r="F84" s="69"/>
      <c r="G84" s="74">
        <f aca="true" t="shared" si="10" ref="G84:T84">SUBTOTAL(9,G82:G83)</f>
        <v>0.34999600000000003</v>
      </c>
      <c r="H84" s="75">
        <f t="shared" si="10"/>
        <v>1</v>
      </c>
      <c r="I84" s="74">
        <f t="shared" si="10"/>
        <v>0.1</v>
      </c>
      <c r="J84" s="74">
        <f t="shared" si="10"/>
        <v>15</v>
      </c>
      <c r="K84" s="71">
        <f t="shared" si="10"/>
        <v>0</v>
      </c>
      <c r="L84" s="69">
        <f t="shared" si="10"/>
        <v>0</v>
      </c>
      <c r="M84" s="74">
        <f t="shared" si="10"/>
        <v>0</v>
      </c>
      <c r="N84" s="69">
        <f t="shared" si="10"/>
        <v>0</v>
      </c>
      <c r="O84" s="74">
        <f t="shared" si="10"/>
        <v>0</v>
      </c>
      <c r="P84" s="75">
        <f t="shared" si="10"/>
        <v>0</v>
      </c>
      <c r="Q84" s="74">
        <f t="shared" si="10"/>
        <v>0</v>
      </c>
      <c r="R84" s="74">
        <f t="shared" si="10"/>
        <v>0</v>
      </c>
      <c r="S84" s="74">
        <f t="shared" si="10"/>
        <v>0</v>
      </c>
      <c r="T84" s="16">
        <f t="shared" si="10"/>
        <v>15.449996</v>
      </c>
    </row>
    <row r="85" spans="1:20" ht="15" outlineLevel="2">
      <c r="A85" s="5" t="s">
        <v>147</v>
      </c>
      <c r="B85" s="19" t="s">
        <v>181</v>
      </c>
      <c r="C85" s="6" t="s">
        <v>188</v>
      </c>
      <c r="D85" s="5" t="s">
        <v>314</v>
      </c>
      <c r="E85" s="5" t="s">
        <v>107</v>
      </c>
      <c r="F85" s="7">
        <v>15</v>
      </c>
      <c r="G85" s="8">
        <v>4.1381879999999995</v>
      </c>
      <c r="H85" s="9">
        <v>12</v>
      </c>
      <c r="I85" s="8">
        <v>1.2</v>
      </c>
      <c r="J85" s="8"/>
      <c r="K85" s="15"/>
      <c r="L85" s="5"/>
      <c r="M85" s="8"/>
      <c r="N85" s="5"/>
      <c r="O85" s="8"/>
      <c r="P85" s="9"/>
      <c r="Q85" s="8"/>
      <c r="R85" s="8"/>
      <c r="S85" s="8"/>
      <c r="T85" s="16">
        <v>5.338188</v>
      </c>
    </row>
    <row r="86" spans="1:20" ht="15" outlineLevel="2">
      <c r="A86" s="5" t="s">
        <v>147</v>
      </c>
      <c r="B86" s="19" t="s">
        <v>181</v>
      </c>
      <c r="C86" s="6" t="s">
        <v>188</v>
      </c>
      <c r="D86" s="5" t="s">
        <v>314</v>
      </c>
      <c r="E86" s="5" t="s">
        <v>107</v>
      </c>
      <c r="F86" s="5" t="s">
        <v>110</v>
      </c>
      <c r="G86" s="52"/>
      <c r="H86" s="53"/>
      <c r="I86" s="52"/>
      <c r="J86" s="52">
        <v>15</v>
      </c>
      <c r="K86" s="15"/>
      <c r="L86" s="5"/>
      <c r="M86" s="52"/>
      <c r="N86" s="5"/>
      <c r="O86" s="52"/>
      <c r="P86" s="53"/>
      <c r="Q86" s="52"/>
      <c r="R86" s="52"/>
      <c r="S86" s="52"/>
      <c r="T86" s="16">
        <v>15</v>
      </c>
    </row>
    <row r="87" spans="1:20" s="72" customFormat="1" ht="15.75" outlineLevel="1" collapsed="1">
      <c r="A87" s="69"/>
      <c r="B87" s="70"/>
      <c r="C87" s="73"/>
      <c r="D87" s="70" t="s">
        <v>561</v>
      </c>
      <c r="E87" s="69"/>
      <c r="F87" s="69"/>
      <c r="G87" s="74">
        <f aca="true" t="shared" si="11" ref="G87:T87">SUBTOTAL(9,G85:G86)</f>
        <v>4.1381879999999995</v>
      </c>
      <c r="H87" s="75">
        <f t="shared" si="11"/>
        <v>12</v>
      </c>
      <c r="I87" s="74">
        <f t="shared" si="11"/>
        <v>1.2</v>
      </c>
      <c r="J87" s="74">
        <f t="shared" si="11"/>
        <v>15</v>
      </c>
      <c r="K87" s="71">
        <f t="shared" si="11"/>
        <v>0</v>
      </c>
      <c r="L87" s="69">
        <f t="shared" si="11"/>
        <v>0</v>
      </c>
      <c r="M87" s="74">
        <f t="shared" si="11"/>
        <v>0</v>
      </c>
      <c r="N87" s="69">
        <f t="shared" si="11"/>
        <v>0</v>
      </c>
      <c r="O87" s="74">
        <f t="shared" si="11"/>
        <v>0</v>
      </c>
      <c r="P87" s="75">
        <f t="shared" si="11"/>
        <v>0</v>
      </c>
      <c r="Q87" s="74">
        <f t="shared" si="11"/>
        <v>0</v>
      </c>
      <c r="R87" s="74">
        <f t="shared" si="11"/>
        <v>0</v>
      </c>
      <c r="S87" s="74">
        <f t="shared" si="11"/>
        <v>0</v>
      </c>
      <c r="T87" s="16">
        <f t="shared" si="11"/>
        <v>20.338188</v>
      </c>
    </row>
    <row r="88" spans="1:20" ht="15" outlineLevel="2">
      <c r="A88" s="5" t="s">
        <v>147</v>
      </c>
      <c r="B88" s="19" t="s">
        <v>189</v>
      </c>
      <c r="C88" s="6" t="s">
        <v>190</v>
      </c>
      <c r="D88" s="5" t="s">
        <v>315</v>
      </c>
      <c r="E88" s="5" t="s">
        <v>107</v>
      </c>
      <c r="F88" s="7">
        <v>15</v>
      </c>
      <c r="G88" s="8">
        <v>11.076344</v>
      </c>
      <c r="H88" s="9">
        <v>30</v>
      </c>
      <c r="I88" s="8">
        <v>3</v>
      </c>
      <c r="J88" s="8"/>
      <c r="K88" s="15"/>
      <c r="L88" s="5"/>
      <c r="M88" s="8"/>
      <c r="N88" s="5"/>
      <c r="O88" s="8"/>
      <c r="P88" s="9"/>
      <c r="Q88" s="8"/>
      <c r="R88" s="8"/>
      <c r="S88" s="8"/>
      <c r="T88" s="16">
        <v>14.076344</v>
      </c>
    </row>
    <row r="89" spans="1:20" ht="15" outlineLevel="2">
      <c r="A89" s="5" t="s">
        <v>147</v>
      </c>
      <c r="B89" s="19" t="s">
        <v>189</v>
      </c>
      <c r="C89" s="6" t="s">
        <v>190</v>
      </c>
      <c r="D89" s="5" t="s">
        <v>315</v>
      </c>
      <c r="E89" s="5" t="s">
        <v>107</v>
      </c>
      <c r="F89" s="7" t="s">
        <v>137</v>
      </c>
      <c r="G89" s="8">
        <v>5.1213365</v>
      </c>
      <c r="H89" s="9">
        <v>1</v>
      </c>
      <c r="I89" s="8">
        <v>0.06</v>
      </c>
      <c r="J89" s="8"/>
      <c r="K89" s="15"/>
      <c r="L89" s="5"/>
      <c r="M89" s="8"/>
      <c r="N89" s="5"/>
      <c r="O89" s="8"/>
      <c r="P89" s="9"/>
      <c r="Q89" s="8"/>
      <c r="R89" s="8"/>
      <c r="S89" s="8"/>
      <c r="T89" s="16">
        <v>5.1813365</v>
      </c>
    </row>
    <row r="90" spans="1:20" ht="15" outlineLevel="2">
      <c r="A90" s="5" t="s">
        <v>147</v>
      </c>
      <c r="B90" s="19" t="s">
        <v>189</v>
      </c>
      <c r="C90" s="6" t="s">
        <v>190</v>
      </c>
      <c r="D90" s="5" t="s">
        <v>315</v>
      </c>
      <c r="E90" s="5" t="s">
        <v>107</v>
      </c>
      <c r="F90" s="7" t="s">
        <v>138</v>
      </c>
      <c r="G90" s="8">
        <v>32.948154</v>
      </c>
      <c r="H90" s="9">
        <v>25</v>
      </c>
      <c r="I90" s="8">
        <v>1.5</v>
      </c>
      <c r="J90" s="8"/>
      <c r="K90" s="15"/>
      <c r="L90" s="5"/>
      <c r="M90" s="8"/>
      <c r="N90" s="5"/>
      <c r="O90" s="8"/>
      <c r="P90" s="9"/>
      <c r="Q90" s="8"/>
      <c r="R90" s="8"/>
      <c r="S90" s="8"/>
      <c r="T90" s="16">
        <v>34.448154</v>
      </c>
    </row>
    <row r="91" spans="1:20" ht="15" outlineLevel="2">
      <c r="A91" s="5" t="s">
        <v>147</v>
      </c>
      <c r="B91" s="19" t="s">
        <v>189</v>
      </c>
      <c r="C91" s="6" t="s">
        <v>190</v>
      </c>
      <c r="D91" s="5" t="s">
        <v>315</v>
      </c>
      <c r="E91" s="5" t="s">
        <v>107</v>
      </c>
      <c r="F91" s="7" t="s">
        <v>139</v>
      </c>
      <c r="G91" s="8">
        <v>8.4651</v>
      </c>
      <c r="H91" s="9">
        <v>18</v>
      </c>
      <c r="I91" s="8">
        <v>1.08</v>
      </c>
      <c r="J91" s="8"/>
      <c r="K91" s="15"/>
      <c r="L91" s="5"/>
      <c r="M91" s="8"/>
      <c r="N91" s="5"/>
      <c r="O91" s="8"/>
      <c r="P91" s="9"/>
      <c r="Q91" s="8"/>
      <c r="R91" s="8"/>
      <c r="S91" s="8"/>
      <c r="T91" s="16">
        <v>9.5451</v>
      </c>
    </row>
    <row r="92" spans="1:20" ht="15" outlineLevel="2">
      <c r="A92" s="5" t="s">
        <v>147</v>
      </c>
      <c r="B92" s="19" t="s">
        <v>189</v>
      </c>
      <c r="C92" s="6" t="s">
        <v>190</v>
      </c>
      <c r="D92" s="5" t="s">
        <v>315</v>
      </c>
      <c r="E92" s="5" t="s">
        <v>107</v>
      </c>
      <c r="F92" s="7" t="s">
        <v>116</v>
      </c>
      <c r="G92" s="8">
        <v>35.9878078</v>
      </c>
      <c r="H92" s="9">
        <v>40</v>
      </c>
      <c r="I92" s="8">
        <v>19.2</v>
      </c>
      <c r="J92" s="8"/>
      <c r="K92" s="15"/>
      <c r="L92" s="5"/>
      <c r="M92" s="8"/>
      <c r="N92" s="5"/>
      <c r="O92" s="8"/>
      <c r="P92" s="9"/>
      <c r="Q92" s="8"/>
      <c r="R92" s="8"/>
      <c r="S92" s="8"/>
      <c r="T92" s="16">
        <v>55.1878078</v>
      </c>
    </row>
    <row r="93" spans="1:20" ht="15" outlineLevel="2">
      <c r="A93" s="5" t="s">
        <v>147</v>
      </c>
      <c r="B93" s="19" t="s">
        <v>189</v>
      </c>
      <c r="C93" s="6" t="s">
        <v>190</v>
      </c>
      <c r="D93" s="5" t="s">
        <v>315</v>
      </c>
      <c r="E93" s="5" t="s">
        <v>107</v>
      </c>
      <c r="F93" s="5" t="s">
        <v>110</v>
      </c>
      <c r="G93" s="52"/>
      <c r="H93" s="53"/>
      <c r="I93" s="52"/>
      <c r="J93" s="52">
        <v>105</v>
      </c>
      <c r="K93" s="15"/>
      <c r="L93" s="5"/>
      <c r="M93" s="52"/>
      <c r="N93" s="5"/>
      <c r="O93" s="52"/>
      <c r="P93" s="53"/>
      <c r="Q93" s="52"/>
      <c r="R93" s="52"/>
      <c r="S93" s="52"/>
      <c r="T93" s="16">
        <v>105</v>
      </c>
    </row>
    <row r="94" spans="1:20" ht="15" outlineLevel="2">
      <c r="A94" s="5" t="s">
        <v>147</v>
      </c>
      <c r="B94" s="19" t="s">
        <v>189</v>
      </c>
      <c r="C94" s="6" t="s">
        <v>503</v>
      </c>
      <c r="D94" s="5" t="s">
        <v>315</v>
      </c>
      <c r="E94" s="5" t="s">
        <v>36</v>
      </c>
      <c r="F94" s="5" t="s">
        <v>36</v>
      </c>
      <c r="G94" s="52"/>
      <c r="H94" s="53"/>
      <c r="I94" s="52"/>
      <c r="J94" s="52"/>
      <c r="K94" s="15"/>
      <c r="L94" s="5"/>
      <c r="M94" s="52"/>
      <c r="N94" s="15">
        <v>0.5</v>
      </c>
      <c r="O94" s="52">
        <v>36</v>
      </c>
      <c r="P94" s="53"/>
      <c r="Q94" s="52"/>
      <c r="R94" s="52"/>
      <c r="S94" s="52"/>
      <c r="T94" s="16">
        <v>36</v>
      </c>
    </row>
    <row r="95" spans="1:20" ht="15" outlineLevel="2">
      <c r="A95" s="12" t="s">
        <v>147</v>
      </c>
      <c r="B95" s="19" t="s">
        <v>189</v>
      </c>
      <c r="C95" s="12" t="s">
        <v>503</v>
      </c>
      <c r="D95" s="12" t="s">
        <v>315</v>
      </c>
      <c r="E95" s="12" t="s">
        <v>111</v>
      </c>
      <c r="F95" s="12" t="s">
        <v>111</v>
      </c>
      <c r="G95" s="54"/>
      <c r="H95" s="55"/>
      <c r="I95" s="54"/>
      <c r="J95" s="54"/>
      <c r="K95" s="14">
        <v>1</v>
      </c>
      <c r="L95" s="13">
        <v>0.35</v>
      </c>
      <c r="M95" s="54">
        <v>1097.25</v>
      </c>
      <c r="N95" s="56"/>
      <c r="O95" s="54"/>
      <c r="P95" s="55"/>
      <c r="Q95" s="54"/>
      <c r="R95" s="54"/>
      <c r="S95" s="54"/>
      <c r="T95" s="16">
        <v>1097.25</v>
      </c>
    </row>
    <row r="96" spans="1:20" s="72" customFormat="1" ht="15.75" outlineLevel="1" collapsed="1">
      <c r="A96" s="69"/>
      <c r="B96" s="70"/>
      <c r="C96" s="73"/>
      <c r="D96" s="70" t="s">
        <v>562</v>
      </c>
      <c r="E96" s="69"/>
      <c r="F96" s="69"/>
      <c r="G96" s="74">
        <f aca="true" t="shared" si="12" ref="G96:T96">SUBTOTAL(9,G88:G95)</f>
        <v>93.5987423</v>
      </c>
      <c r="H96" s="75">
        <f t="shared" si="12"/>
        <v>114</v>
      </c>
      <c r="I96" s="74">
        <f t="shared" si="12"/>
        <v>24.84</v>
      </c>
      <c r="J96" s="74">
        <f t="shared" si="12"/>
        <v>105</v>
      </c>
      <c r="K96" s="71">
        <f t="shared" si="12"/>
        <v>1</v>
      </c>
      <c r="L96" s="69">
        <f t="shared" si="12"/>
        <v>0.35</v>
      </c>
      <c r="M96" s="74">
        <f t="shared" si="12"/>
        <v>1097.25</v>
      </c>
      <c r="N96" s="69">
        <f t="shared" si="12"/>
        <v>0.5</v>
      </c>
      <c r="O96" s="74">
        <f t="shared" si="12"/>
        <v>36</v>
      </c>
      <c r="P96" s="75">
        <f t="shared" si="12"/>
        <v>0</v>
      </c>
      <c r="Q96" s="74">
        <f t="shared" si="12"/>
        <v>0</v>
      </c>
      <c r="R96" s="74">
        <f t="shared" si="12"/>
        <v>0</v>
      </c>
      <c r="S96" s="74">
        <f t="shared" si="12"/>
        <v>0</v>
      </c>
      <c r="T96" s="16">
        <f t="shared" si="12"/>
        <v>1356.6887423</v>
      </c>
    </row>
    <row r="97" spans="1:20" ht="15" outlineLevel="2">
      <c r="A97" s="5" t="s">
        <v>147</v>
      </c>
      <c r="B97" s="19" t="s">
        <v>148</v>
      </c>
      <c r="C97" s="6" t="s">
        <v>191</v>
      </c>
      <c r="D97" s="5" t="s">
        <v>316</v>
      </c>
      <c r="E97" s="5" t="s">
        <v>107</v>
      </c>
      <c r="F97" s="7">
        <v>15</v>
      </c>
      <c r="G97" s="8">
        <v>51.511176000000006</v>
      </c>
      <c r="H97" s="9">
        <v>149</v>
      </c>
      <c r="I97" s="8">
        <v>14.9</v>
      </c>
      <c r="J97" s="8"/>
      <c r="K97" s="15"/>
      <c r="L97" s="5"/>
      <c r="M97" s="8"/>
      <c r="N97" s="5"/>
      <c r="O97" s="8"/>
      <c r="P97" s="9"/>
      <c r="Q97" s="8"/>
      <c r="R97" s="8"/>
      <c r="S97" s="8"/>
      <c r="T97" s="16">
        <v>66.41117600000001</v>
      </c>
    </row>
    <row r="98" spans="1:20" ht="15" outlineLevel="2">
      <c r="A98" s="5" t="s">
        <v>147</v>
      </c>
      <c r="B98" s="19" t="s">
        <v>148</v>
      </c>
      <c r="C98" s="6" t="s">
        <v>191</v>
      </c>
      <c r="D98" s="5" t="s">
        <v>316</v>
      </c>
      <c r="E98" s="5" t="s">
        <v>107</v>
      </c>
      <c r="F98" s="7" t="s">
        <v>138</v>
      </c>
      <c r="G98" s="8">
        <v>1.233786</v>
      </c>
      <c r="H98" s="11">
        <v>1</v>
      </c>
      <c r="I98" s="10">
        <v>0.06</v>
      </c>
      <c r="J98" s="8"/>
      <c r="K98" s="15"/>
      <c r="L98" s="5"/>
      <c r="M98" s="10"/>
      <c r="N98" s="5"/>
      <c r="O98" s="10"/>
      <c r="P98" s="11"/>
      <c r="Q98" s="10"/>
      <c r="R98" s="10"/>
      <c r="S98" s="10"/>
      <c r="T98" s="16">
        <v>1.293786</v>
      </c>
    </row>
    <row r="99" spans="1:20" ht="15" outlineLevel="2">
      <c r="A99" s="5" t="s">
        <v>147</v>
      </c>
      <c r="B99" s="19" t="s">
        <v>148</v>
      </c>
      <c r="C99" s="6" t="s">
        <v>191</v>
      </c>
      <c r="D99" s="5" t="s">
        <v>316</v>
      </c>
      <c r="E99" s="5" t="s">
        <v>107</v>
      </c>
      <c r="F99" s="7" t="s">
        <v>139</v>
      </c>
      <c r="G99" s="8">
        <v>1.3397999999999999</v>
      </c>
      <c r="H99" s="9">
        <v>3</v>
      </c>
      <c r="I99" s="8">
        <v>0.18</v>
      </c>
      <c r="J99" s="8"/>
      <c r="K99" s="15"/>
      <c r="L99" s="5"/>
      <c r="M99" s="8"/>
      <c r="N99" s="5"/>
      <c r="O99" s="8"/>
      <c r="P99" s="9"/>
      <c r="Q99" s="8"/>
      <c r="R99" s="8"/>
      <c r="S99" s="8"/>
      <c r="T99" s="16">
        <v>1.5197999999999998</v>
      </c>
    </row>
    <row r="100" spans="1:20" ht="15" outlineLevel="2">
      <c r="A100" s="5" t="s">
        <v>147</v>
      </c>
      <c r="B100" s="19" t="s">
        <v>148</v>
      </c>
      <c r="C100" s="6" t="s">
        <v>191</v>
      </c>
      <c r="D100" s="5" t="s">
        <v>316</v>
      </c>
      <c r="E100" s="5" t="s">
        <v>107</v>
      </c>
      <c r="F100" s="5" t="s">
        <v>110</v>
      </c>
      <c r="G100" s="52"/>
      <c r="H100" s="53"/>
      <c r="I100" s="52"/>
      <c r="J100" s="52">
        <v>60</v>
      </c>
      <c r="K100" s="15"/>
      <c r="L100" s="5"/>
      <c r="M100" s="52"/>
      <c r="N100" s="5"/>
      <c r="O100" s="52"/>
      <c r="P100" s="53"/>
      <c r="Q100" s="52"/>
      <c r="R100" s="52"/>
      <c r="S100" s="52"/>
      <c r="T100" s="16">
        <v>60</v>
      </c>
    </row>
    <row r="101" spans="1:20" ht="15" outlineLevel="2">
      <c r="A101" s="5" t="s">
        <v>147</v>
      </c>
      <c r="B101" s="19" t="s">
        <v>148</v>
      </c>
      <c r="C101" s="6" t="s">
        <v>484</v>
      </c>
      <c r="D101" s="5" t="s">
        <v>316</v>
      </c>
      <c r="E101" s="5" t="s">
        <v>36</v>
      </c>
      <c r="F101" s="5" t="s">
        <v>36</v>
      </c>
      <c r="G101" s="52"/>
      <c r="H101" s="53"/>
      <c r="I101" s="52"/>
      <c r="J101" s="52"/>
      <c r="K101" s="15"/>
      <c r="L101" s="5"/>
      <c r="M101" s="52"/>
      <c r="N101" s="15">
        <v>1</v>
      </c>
      <c r="O101" s="52">
        <v>72</v>
      </c>
      <c r="P101" s="53"/>
      <c r="Q101" s="52"/>
      <c r="R101" s="52"/>
      <c r="S101" s="52"/>
      <c r="T101" s="16">
        <v>72</v>
      </c>
    </row>
    <row r="102" spans="1:20" s="72" customFormat="1" ht="15.75" outlineLevel="1" collapsed="1">
      <c r="A102" s="69"/>
      <c r="B102" s="70"/>
      <c r="C102" s="73"/>
      <c r="D102" s="70" t="s">
        <v>563</v>
      </c>
      <c r="E102" s="69"/>
      <c r="F102" s="69"/>
      <c r="G102" s="74">
        <f aca="true" t="shared" si="13" ref="G102:T102">SUBTOTAL(9,G97:G101)</f>
        <v>54.084762000000005</v>
      </c>
      <c r="H102" s="75">
        <f t="shared" si="13"/>
        <v>153</v>
      </c>
      <c r="I102" s="74">
        <f t="shared" si="13"/>
        <v>15.14</v>
      </c>
      <c r="J102" s="74">
        <f t="shared" si="13"/>
        <v>60</v>
      </c>
      <c r="K102" s="71">
        <f t="shared" si="13"/>
        <v>0</v>
      </c>
      <c r="L102" s="69">
        <f t="shared" si="13"/>
        <v>0</v>
      </c>
      <c r="M102" s="74">
        <f t="shared" si="13"/>
        <v>0</v>
      </c>
      <c r="N102" s="69">
        <f t="shared" si="13"/>
        <v>1</v>
      </c>
      <c r="O102" s="74">
        <f t="shared" si="13"/>
        <v>72</v>
      </c>
      <c r="P102" s="75">
        <f t="shared" si="13"/>
        <v>0</v>
      </c>
      <c r="Q102" s="74">
        <f t="shared" si="13"/>
        <v>0</v>
      </c>
      <c r="R102" s="74">
        <f t="shared" si="13"/>
        <v>0</v>
      </c>
      <c r="S102" s="74">
        <f t="shared" si="13"/>
        <v>0</v>
      </c>
      <c r="T102" s="16">
        <f t="shared" si="13"/>
        <v>201.224762</v>
      </c>
    </row>
    <row r="103" spans="1:20" ht="15" outlineLevel="2">
      <c r="A103" s="5" t="s">
        <v>147</v>
      </c>
      <c r="B103" s="19" t="s">
        <v>192</v>
      </c>
      <c r="C103" s="6" t="s">
        <v>193</v>
      </c>
      <c r="D103" s="5" t="s">
        <v>317</v>
      </c>
      <c r="E103" s="5" t="s">
        <v>107</v>
      </c>
      <c r="F103" s="7">
        <v>15</v>
      </c>
      <c r="G103" s="8">
        <v>820.9464999999994</v>
      </c>
      <c r="H103" s="9">
        <v>2317</v>
      </c>
      <c r="I103" s="8">
        <v>231.7</v>
      </c>
      <c r="J103" s="8"/>
      <c r="K103" s="15"/>
      <c r="L103" s="5"/>
      <c r="M103" s="8"/>
      <c r="N103" s="5"/>
      <c r="O103" s="8"/>
      <c r="P103" s="9"/>
      <c r="Q103" s="8"/>
      <c r="R103" s="8"/>
      <c r="S103" s="8"/>
      <c r="T103" s="16">
        <v>1052.6464999999994</v>
      </c>
    </row>
    <row r="104" spans="1:20" ht="15" outlineLevel="2">
      <c r="A104" s="5" t="s">
        <v>147</v>
      </c>
      <c r="B104" s="19" t="s">
        <v>192</v>
      </c>
      <c r="C104" s="6" t="s">
        <v>193</v>
      </c>
      <c r="D104" s="5" t="s">
        <v>317</v>
      </c>
      <c r="E104" s="5" t="s">
        <v>107</v>
      </c>
      <c r="F104" s="7" t="s">
        <v>137</v>
      </c>
      <c r="G104" s="8">
        <v>533.0826985000006</v>
      </c>
      <c r="H104" s="9">
        <v>134</v>
      </c>
      <c r="I104" s="8">
        <v>8.04</v>
      </c>
      <c r="J104" s="8"/>
      <c r="K104" s="15"/>
      <c r="L104" s="5"/>
      <c r="M104" s="8"/>
      <c r="N104" s="5"/>
      <c r="O104" s="8"/>
      <c r="P104" s="9"/>
      <c r="Q104" s="8"/>
      <c r="R104" s="8"/>
      <c r="S104" s="8"/>
      <c r="T104" s="16">
        <v>541.1226985000005</v>
      </c>
    </row>
    <row r="105" spans="1:20" ht="15" outlineLevel="2">
      <c r="A105" s="5" t="s">
        <v>147</v>
      </c>
      <c r="B105" s="19" t="s">
        <v>192</v>
      </c>
      <c r="C105" s="6" t="s">
        <v>193</v>
      </c>
      <c r="D105" s="5" t="s">
        <v>317</v>
      </c>
      <c r="E105" s="5" t="s">
        <v>107</v>
      </c>
      <c r="F105" s="7" t="s">
        <v>138</v>
      </c>
      <c r="G105" s="8">
        <v>874.8452909999995</v>
      </c>
      <c r="H105" s="9">
        <v>473</v>
      </c>
      <c r="I105" s="8">
        <v>28.38</v>
      </c>
      <c r="J105" s="8"/>
      <c r="K105" s="15"/>
      <c r="L105" s="5"/>
      <c r="M105" s="8"/>
      <c r="N105" s="5"/>
      <c r="O105" s="8"/>
      <c r="P105" s="9"/>
      <c r="Q105" s="8"/>
      <c r="R105" s="8"/>
      <c r="S105" s="8"/>
      <c r="T105" s="16">
        <v>903.2252909999995</v>
      </c>
    </row>
    <row r="106" spans="1:20" ht="15" outlineLevel="2">
      <c r="A106" s="5" t="s">
        <v>147</v>
      </c>
      <c r="B106" s="19" t="s">
        <v>192</v>
      </c>
      <c r="C106" s="6" t="s">
        <v>193</v>
      </c>
      <c r="D106" s="5" t="s">
        <v>317</v>
      </c>
      <c r="E106" s="5" t="s">
        <v>107</v>
      </c>
      <c r="F106" s="7" t="s">
        <v>139</v>
      </c>
      <c r="G106" s="8">
        <v>155.72129999999999</v>
      </c>
      <c r="H106" s="9">
        <v>287</v>
      </c>
      <c r="I106" s="8">
        <v>17.22</v>
      </c>
      <c r="J106" s="8"/>
      <c r="K106" s="15"/>
      <c r="L106" s="5"/>
      <c r="M106" s="8"/>
      <c r="N106" s="5"/>
      <c r="O106" s="8"/>
      <c r="P106" s="9"/>
      <c r="Q106" s="8"/>
      <c r="R106" s="8"/>
      <c r="S106" s="8"/>
      <c r="T106" s="16">
        <v>172.94129999999998</v>
      </c>
    </row>
    <row r="107" spans="1:20" ht="15" outlineLevel="2">
      <c r="A107" s="5" t="s">
        <v>147</v>
      </c>
      <c r="B107" s="19" t="s">
        <v>192</v>
      </c>
      <c r="C107" s="6" t="s">
        <v>193</v>
      </c>
      <c r="D107" s="5" t="s">
        <v>317</v>
      </c>
      <c r="E107" s="5" t="s">
        <v>107</v>
      </c>
      <c r="F107" s="7" t="s">
        <v>116</v>
      </c>
      <c r="G107" s="8">
        <v>558.2107258</v>
      </c>
      <c r="H107" s="9">
        <v>505</v>
      </c>
      <c r="I107" s="8">
        <v>242.4</v>
      </c>
      <c r="J107" s="8"/>
      <c r="K107" s="15"/>
      <c r="L107" s="5"/>
      <c r="M107" s="8"/>
      <c r="N107" s="5"/>
      <c r="O107" s="8"/>
      <c r="P107" s="9"/>
      <c r="Q107" s="8"/>
      <c r="R107" s="8"/>
      <c r="S107" s="8"/>
      <c r="T107" s="16">
        <v>800.6107258</v>
      </c>
    </row>
    <row r="108" spans="1:20" ht="15" outlineLevel="2">
      <c r="A108" s="5" t="s">
        <v>147</v>
      </c>
      <c r="B108" s="19" t="s">
        <v>192</v>
      </c>
      <c r="C108" s="6" t="s">
        <v>193</v>
      </c>
      <c r="D108" s="5" t="s">
        <v>317</v>
      </c>
      <c r="E108" s="5" t="s">
        <v>107</v>
      </c>
      <c r="F108" s="7" t="s">
        <v>171</v>
      </c>
      <c r="G108" s="8">
        <v>4.941464</v>
      </c>
      <c r="H108" s="9">
        <v>2</v>
      </c>
      <c r="I108" s="8">
        <v>0.12</v>
      </c>
      <c r="J108" s="8"/>
      <c r="K108" s="15"/>
      <c r="L108" s="5"/>
      <c r="M108" s="8"/>
      <c r="N108" s="5"/>
      <c r="O108" s="8"/>
      <c r="P108" s="9"/>
      <c r="Q108" s="8"/>
      <c r="R108" s="8"/>
      <c r="S108" s="8"/>
      <c r="T108" s="16">
        <v>5.061464</v>
      </c>
    </row>
    <row r="109" spans="1:20" ht="15" outlineLevel="2">
      <c r="A109" s="5" t="s">
        <v>147</v>
      </c>
      <c r="B109" s="19" t="s">
        <v>192</v>
      </c>
      <c r="C109" s="6" t="s">
        <v>193</v>
      </c>
      <c r="D109" s="5" t="s">
        <v>317</v>
      </c>
      <c r="E109" s="5" t="s">
        <v>107</v>
      </c>
      <c r="F109" s="5" t="s">
        <v>110</v>
      </c>
      <c r="G109" s="52"/>
      <c r="H109" s="53"/>
      <c r="I109" s="52"/>
      <c r="J109" s="52">
        <v>180</v>
      </c>
      <c r="K109" s="15"/>
      <c r="L109" s="5"/>
      <c r="M109" s="52"/>
      <c r="N109" s="5"/>
      <c r="O109" s="52"/>
      <c r="P109" s="53"/>
      <c r="Q109" s="52"/>
      <c r="R109" s="52"/>
      <c r="S109" s="52"/>
      <c r="T109" s="16">
        <v>180</v>
      </c>
    </row>
    <row r="110" spans="1:20" ht="15" outlineLevel="2">
      <c r="A110" s="5" t="s">
        <v>147</v>
      </c>
      <c r="B110" s="19" t="s">
        <v>192</v>
      </c>
      <c r="C110" s="6" t="s">
        <v>485</v>
      </c>
      <c r="D110" s="5" t="s">
        <v>317</v>
      </c>
      <c r="E110" s="5" t="s">
        <v>107</v>
      </c>
      <c r="F110" s="7" t="s">
        <v>860</v>
      </c>
      <c r="G110" s="8">
        <v>111.64</v>
      </c>
      <c r="H110" s="9"/>
      <c r="I110" s="8"/>
      <c r="J110" s="8"/>
      <c r="K110" s="15"/>
      <c r="L110" s="5"/>
      <c r="M110" s="8"/>
      <c r="N110" s="5"/>
      <c r="O110" s="8"/>
      <c r="P110" s="9"/>
      <c r="Q110" s="8"/>
      <c r="R110" s="8"/>
      <c r="S110" s="8"/>
      <c r="T110" s="16">
        <v>111.64</v>
      </c>
    </row>
    <row r="111" spans="1:20" ht="15" outlineLevel="2">
      <c r="A111" s="5" t="s">
        <v>147</v>
      </c>
      <c r="B111" s="19" t="s">
        <v>192</v>
      </c>
      <c r="C111" s="6" t="s">
        <v>485</v>
      </c>
      <c r="D111" s="5" t="s">
        <v>317</v>
      </c>
      <c r="E111" s="5" t="s">
        <v>36</v>
      </c>
      <c r="F111" s="5" t="s">
        <v>36</v>
      </c>
      <c r="G111" s="52"/>
      <c r="H111" s="53"/>
      <c r="I111" s="52"/>
      <c r="J111" s="52"/>
      <c r="K111" s="15"/>
      <c r="L111" s="5"/>
      <c r="M111" s="52"/>
      <c r="N111" s="15">
        <v>3.25</v>
      </c>
      <c r="O111" s="52">
        <v>234</v>
      </c>
      <c r="P111" s="53"/>
      <c r="Q111" s="52"/>
      <c r="R111" s="52"/>
      <c r="S111" s="52"/>
      <c r="T111" s="16">
        <v>234</v>
      </c>
    </row>
    <row r="112" spans="1:20" ht="15" outlineLevel="2">
      <c r="A112" s="5" t="s">
        <v>147</v>
      </c>
      <c r="B112" s="19" t="s">
        <v>192</v>
      </c>
      <c r="C112" s="6" t="s">
        <v>193</v>
      </c>
      <c r="D112" s="5" t="s">
        <v>317</v>
      </c>
      <c r="E112" s="5" t="s">
        <v>107</v>
      </c>
      <c r="F112" s="7" t="s">
        <v>157</v>
      </c>
      <c r="G112" s="8">
        <v>2.86</v>
      </c>
      <c r="H112" s="9">
        <v>1</v>
      </c>
      <c r="I112" s="8">
        <v>0.06</v>
      </c>
      <c r="J112" s="8"/>
      <c r="K112" s="15"/>
      <c r="L112" s="5"/>
      <c r="M112" s="8"/>
      <c r="N112" s="5"/>
      <c r="O112" s="8"/>
      <c r="P112" s="9"/>
      <c r="Q112" s="8"/>
      <c r="R112" s="8"/>
      <c r="S112" s="8"/>
      <c r="T112" s="16">
        <v>2.92</v>
      </c>
    </row>
    <row r="113" spans="1:20" ht="15" outlineLevel="2">
      <c r="A113" s="12" t="s">
        <v>147</v>
      </c>
      <c r="B113" s="19" t="s">
        <v>192</v>
      </c>
      <c r="C113" s="12" t="s">
        <v>485</v>
      </c>
      <c r="D113" s="12" t="s">
        <v>317</v>
      </c>
      <c r="E113" s="12" t="s">
        <v>111</v>
      </c>
      <c r="F113" s="12" t="s">
        <v>111</v>
      </c>
      <c r="G113" s="54"/>
      <c r="H113" s="55"/>
      <c r="I113" s="54"/>
      <c r="J113" s="54"/>
      <c r="K113" s="14">
        <v>2</v>
      </c>
      <c r="L113" s="13">
        <v>0.25</v>
      </c>
      <c r="M113" s="54">
        <v>1567.5</v>
      </c>
      <c r="N113" s="56"/>
      <c r="O113" s="54"/>
      <c r="P113" s="55"/>
      <c r="Q113" s="54"/>
      <c r="R113" s="54"/>
      <c r="S113" s="54"/>
      <c r="T113" s="16">
        <v>1567.5</v>
      </c>
    </row>
    <row r="114" spans="1:20" ht="15" outlineLevel="2">
      <c r="A114" s="5" t="s">
        <v>147</v>
      </c>
      <c r="B114" s="19" t="s">
        <v>192</v>
      </c>
      <c r="C114" s="6" t="s">
        <v>193</v>
      </c>
      <c r="D114" s="5" t="s">
        <v>317</v>
      </c>
      <c r="E114" s="5" t="s">
        <v>133</v>
      </c>
      <c r="F114" s="5" t="s">
        <v>133</v>
      </c>
      <c r="G114" s="52"/>
      <c r="H114" s="53"/>
      <c r="I114" s="52"/>
      <c r="J114" s="52"/>
      <c r="K114" s="15"/>
      <c r="L114" s="5"/>
      <c r="M114" s="52"/>
      <c r="N114" s="5"/>
      <c r="O114" s="52"/>
      <c r="P114" s="53"/>
      <c r="Q114" s="52"/>
      <c r="R114" s="52"/>
      <c r="S114" s="52">
        <v>5.29</v>
      </c>
      <c r="T114" s="16">
        <v>5.29</v>
      </c>
    </row>
    <row r="115" spans="1:20" ht="15" outlineLevel="2">
      <c r="A115" s="5" t="s">
        <v>147</v>
      </c>
      <c r="B115" s="19" t="s">
        <v>192</v>
      </c>
      <c r="C115" s="6" t="s">
        <v>193</v>
      </c>
      <c r="D115" s="5" t="s">
        <v>317</v>
      </c>
      <c r="E115" s="5" t="s">
        <v>44</v>
      </c>
      <c r="F115" s="5" t="s">
        <v>44</v>
      </c>
      <c r="G115" s="52"/>
      <c r="H115" s="53"/>
      <c r="I115" s="52"/>
      <c r="J115" s="52"/>
      <c r="K115" s="15"/>
      <c r="L115" s="5"/>
      <c r="M115" s="52"/>
      <c r="N115" s="5"/>
      <c r="O115" s="52"/>
      <c r="P115" s="53">
        <v>500</v>
      </c>
      <c r="Q115" s="52">
        <v>2325.82</v>
      </c>
      <c r="R115" s="52">
        <v>5</v>
      </c>
      <c r="S115" s="52"/>
      <c r="T115" s="16">
        <v>2330.82</v>
      </c>
    </row>
    <row r="116" spans="1:20" s="72" customFormat="1" ht="15.75" outlineLevel="1" collapsed="1">
      <c r="A116" s="69"/>
      <c r="B116" s="70"/>
      <c r="C116" s="73"/>
      <c r="D116" s="70" t="s">
        <v>564</v>
      </c>
      <c r="E116" s="69"/>
      <c r="F116" s="69"/>
      <c r="G116" s="74">
        <f aca="true" t="shared" si="14" ref="G116:T116">SUBTOTAL(9,G103:G115)</f>
        <v>3062.2479792999998</v>
      </c>
      <c r="H116" s="75">
        <f t="shared" si="14"/>
        <v>3719</v>
      </c>
      <c r="I116" s="74">
        <f t="shared" si="14"/>
        <v>527.92</v>
      </c>
      <c r="J116" s="74">
        <f t="shared" si="14"/>
        <v>180</v>
      </c>
      <c r="K116" s="71">
        <f t="shared" si="14"/>
        <v>2</v>
      </c>
      <c r="L116" s="69">
        <f t="shared" si="14"/>
        <v>0.25</v>
      </c>
      <c r="M116" s="74">
        <f t="shared" si="14"/>
        <v>1567.5</v>
      </c>
      <c r="N116" s="69">
        <f t="shared" si="14"/>
        <v>3.25</v>
      </c>
      <c r="O116" s="74">
        <f t="shared" si="14"/>
        <v>234</v>
      </c>
      <c r="P116" s="75">
        <f t="shared" si="14"/>
        <v>500</v>
      </c>
      <c r="Q116" s="74">
        <f t="shared" si="14"/>
        <v>2325.82</v>
      </c>
      <c r="R116" s="74">
        <f t="shared" si="14"/>
        <v>5</v>
      </c>
      <c r="S116" s="74">
        <f t="shared" si="14"/>
        <v>5.29</v>
      </c>
      <c r="T116" s="16">
        <f t="shared" si="14"/>
        <v>7907.777979299999</v>
      </c>
    </row>
    <row r="117" spans="1:20" ht="15" outlineLevel="2">
      <c r="A117" s="5" t="s">
        <v>147</v>
      </c>
      <c r="B117" s="19" t="s">
        <v>194</v>
      </c>
      <c r="C117" s="6" t="s">
        <v>195</v>
      </c>
      <c r="D117" s="5" t="s">
        <v>318</v>
      </c>
      <c r="E117" s="5" t="s">
        <v>107</v>
      </c>
      <c r="F117" s="7">
        <v>15</v>
      </c>
      <c r="G117" s="8">
        <v>146.93655600000002</v>
      </c>
      <c r="H117" s="9">
        <v>411</v>
      </c>
      <c r="I117" s="8">
        <v>41.1</v>
      </c>
      <c r="J117" s="8"/>
      <c r="K117" s="15"/>
      <c r="L117" s="5"/>
      <c r="M117" s="8"/>
      <c r="N117" s="5"/>
      <c r="O117" s="8"/>
      <c r="P117" s="9"/>
      <c r="Q117" s="8"/>
      <c r="R117" s="8"/>
      <c r="S117" s="8"/>
      <c r="T117" s="16">
        <v>188.03655600000002</v>
      </c>
    </row>
    <row r="118" spans="1:20" ht="15" outlineLevel="2">
      <c r="A118" s="5" t="s">
        <v>147</v>
      </c>
      <c r="B118" s="19" t="s">
        <v>194</v>
      </c>
      <c r="C118" s="6" t="s">
        <v>195</v>
      </c>
      <c r="D118" s="5" t="s">
        <v>318</v>
      </c>
      <c r="E118" s="5" t="s">
        <v>107</v>
      </c>
      <c r="F118" s="7" t="s">
        <v>137</v>
      </c>
      <c r="G118" s="8">
        <v>4.94616</v>
      </c>
      <c r="H118" s="9">
        <v>1</v>
      </c>
      <c r="I118" s="8">
        <v>0.06</v>
      </c>
      <c r="J118" s="8"/>
      <c r="K118" s="15"/>
      <c r="L118" s="5"/>
      <c r="M118" s="8"/>
      <c r="N118" s="5"/>
      <c r="O118" s="8"/>
      <c r="P118" s="9"/>
      <c r="Q118" s="8"/>
      <c r="R118" s="8"/>
      <c r="S118" s="8"/>
      <c r="T118" s="16">
        <v>5.0061599999999995</v>
      </c>
    </row>
    <row r="119" spans="1:20" ht="15" outlineLevel="2">
      <c r="A119" s="5" t="s">
        <v>147</v>
      </c>
      <c r="B119" s="19" t="s">
        <v>194</v>
      </c>
      <c r="C119" s="6" t="s">
        <v>195</v>
      </c>
      <c r="D119" s="5" t="s">
        <v>318</v>
      </c>
      <c r="E119" s="5" t="s">
        <v>107</v>
      </c>
      <c r="F119" s="7" t="s">
        <v>138</v>
      </c>
      <c r="G119" s="8">
        <v>1.405707</v>
      </c>
      <c r="H119" s="9">
        <v>1</v>
      </c>
      <c r="I119" s="8">
        <v>0.06</v>
      </c>
      <c r="J119" s="8"/>
      <c r="K119" s="15"/>
      <c r="L119" s="5"/>
      <c r="M119" s="8"/>
      <c r="N119" s="5"/>
      <c r="O119" s="8"/>
      <c r="P119" s="9"/>
      <c r="Q119" s="8"/>
      <c r="R119" s="8"/>
      <c r="S119" s="8"/>
      <c r="T119" s="16">
        <v>1.465707</v>
      </c>
    </row>
    <row r="120" spans="1:20" ht="15" outlineLevel="2">
      <c r="A120" s="5" t="s">
        <v>147</v>
      </c>
      <c r="B120" s="19" t="s">
        <v>194</v>
      </c>
      <c r="C120" s="6" t="s">
        <v>195</v>
      </c>
      <c r="D120" s="5" t="s">
        <v>318</v>
      </c>
      <c r="E120" s="5" t="s">
        <v>107</v>
      </c>
      <c r="F120" s="7" t="s">
        <v>139</v>
      </c>
      <c r="G120" s="8">
        <v>41.77739999999999</v>
      </c>
      <c r="H120" s="9">
        <v>30</v>
      </c>
      <c r="I120" s="8">
        <v>1.8</v>
      </c>
      <c r="J120" s="8"/>
      <c r="K120" s="15"/>
      <c r="L120" s="5"/>
      <c r="M120" s="8"/>
      <c r="N120" s="5"/>
      <c r="O120" s="8"/>
      <c r="P120" s="9"/>
      <c r="Q120" s="8"/>
      <c r="R120" s="8"/>
      <c r="S120" s="8"/>
      <c r="T120" s="16">
        <v>43.57739999999999</v>
      </c>
    </row>
    <row r="121" spans="1:20" ht="15" outlineLevel="2">
      <c r="A121" s="5" t="s">
        <v>147</v>
      </c>
      <c r="B121" s="19" t="s">
        <v>194</v>
      </c>
      <c r="C121" s="6" t="s">
        <v>195</v>
      </c>
      <c r="D121" s="5" t="s">
        <v>318</v>
      </c>
      <c r="E121" s="5" t="s">
        <v>107</v>
      </c>
      <c r="F121" s="7" t="s">
        <v>116</v>
      </c>
      <c r="G121" s="8">
        <v>8.394316</v>
      </c>
      <c r="H121" s="9">
        <v>9</v>
      </c>
      <c r="I121" s="8">
        <v>4.32</v>
      </c>
      <c r="J121" s="8"/>
      <c r="K121" s="15"/>
      <c r="L121" s="5"/>
      <c r="M121" s="8"/>
      <c r="N121" s="5"/>
      <c r="O121" s="8"/>
      <c r="P121" s="9"/>
      <c r="Q121" s="8"/>
      <c r="R121" s="8"/>
      <c r="S121" s="8"/>
      <c r="T121" s="16">
        <v>12.714316</v>
      </c>
    </row>
    <row r="122" spans="1:20" ht="15" outlineLevel="2">
      <c r="A122" s="5" t="s">
        <v>147</v>
      </c>
      <c r="B122" s="19" t="s">
        <v>194</v>
      </c>
      <c r="C122" s="6" t="s">
        <v>195</v>
      </c>
      <c r="D122" s="5" t="s">
        <v>318</v>
      </c>
      <c r="E122" s="5" t="s">
        <v>107</v>
      </c>
      <c r="F122" s="5" t="s">
        <v>110</v>
      </c>
      <c r="G122" s="52"/>
      <c r="H122" s="53"/>
      <c r="I122" s="52"/>
      <c r="J122" s="52">
        <v>180</v>
      </c>
      <c r="K122" s="15"/>
      <c r="L122" s="5"/>
      <c r="M122" s="52"/>
      <c r="N122" s="5"/>
      <c r="O122" s="52"/>
      <c r="P122" s="53"/>
      <c r="Q122" s="52"/>
      <c r="R122" s="52"/>
      <c r="S122" s="52"/>
      <c r="T122" s="16">
        <v>180</v>
      </c>
    </row>
    <row r="123" spans="1:20" ht="15" outlineLevel="2">
      <c r="A123" s="5" t="s">
        <v>147</v>
      </c>
      <c r="B123" s="19" t="s">
        <v>194</v>
      </c>
      <c r="C123" s="6" t="s">
        <v>486</v>
      </c>
      <c r="D123" s="5" t="s">
        <v>318</v>
      </c>
      <c r="E123" s="5" t="s">
        <v>36</v>
      </c>
      <c r="F123" s="5" t="s">
        <v>36</v>
      </c>
      <c r="G123" s="52"/>
      <c r="H123" s="53"/>
      <c r="I123" s="52"/>
      <c r="J123" s="52"/>
      <c r="K123" s="15"/>
      <c r="L123" s="5"/>
      <c r="M123" s="52"/>
      <c r="N123" s="15">
        <v>0.25</v>
      </c>
      <c r="O123" s="52">
        <v>18</v>
      </c>
      <c r="P123" s="53"/>
      <c r="Q123" s="52"/>
      <c r="R123" s="52"/>
      <c r="S123" s="52"/>
      <c r="T123" s="16">
        <v>18</v>
      </c>
    </row>
    <row r="124" spans="1:20" ht="15" outlineLevel="2">
      <c r="A124" s="12" t="s">
        <v>147</v>
      </c>
      <c r="B124" s="19" t="s">
        <v>194</v>
      </c>
      <c r="C124" s="12" t="s">
        <v>486</v>
      </c>
      <c r="D124" s="12" t="s">
        <v>318</v>
      </c>
      <c r="E124" s="12" t="s">
        <v>111</v>
      </c>
      <c r="F124" s="12" t="s">
        <v>111</v>
      </c>
      <c r="G124" s="54"/>
      <c r="H124" s="55"/>
      <c r="I124" s="54"/>
      <c r="J124" s="54"/>
      <c r="K124" s="14">
        <v>1</v>
      </c>
      <c r="L124" s="13">
        <v>0.5</v>
      </c>
      <c r="M124" s="54">
        <v>1567.5</v>
      </c>
      <c r="N124" s="56"/>
      <c r="O124" s="54"/>
      <c r="P124" s="55"/>
      <c r="Q124" s="54"/>
      <c r="R124" s="54"/>
      <c r="S124" s="54"/>
      <c r="T124" s="16">
        <v>1567.5</v>
      </c>
    </row>
    <row r="125" spans="1:20" s="72" customFormat="1" ht="15.75" outlineLevel="1" collapsed="1">
      <c r="A125" s="69"/>
      <c r="B125" s="70"/>
      <c r="C125" s="73"/>
      <c r="D125" s="70" t="s">
        <v>565</v>
      </c>
      <c r="E125" s="69"/>
      <c r="F125" s="69"/>
      <c r="G125" s="74">
        <f aca="true" t="shared" si="15" ref="G125:T125">SUBTOTAL(9,G117:G124)</f>
        <v>203.46013900000003</v>
      </c>
      <c r="H125" s="75">
        <f t="shared" si="15"/>
        <v>452</v>
      </c>
      <c r="I125" s="74">
        <f t="shared" si="15"/>
        <v>47.34</v>
      </c>
      <c r="J125" s="74">
        <f t="shared" si="15"/>
        <v>180</v>
      </c>
      <c r="K125" s="71">
        <f t="shared" si="15"/>
        <v>1</v>
      </c>
      <c r="L125" s="69">
        <f t="shared" si="15"/>
        <v>0.5</v>
      </c>
      <c r="M125" s="74">
        <f t="shared" si="15"/>
        <v>1567.5</v>
      </c>
      <c r="N125" s="69">
        <f t="shared" si="15"/>
        <v>0.25</v>
      </c>
      <c r="O125" s="74">
        <f t="shared" si="15"/>
        <v>18</v>
      </c>
      <c r="P125" s="75">
        <f t="shared" si="15"/>
        <v>0</v>
      </c>
      <c r="Q125" s="74">
        <f t="shared" si="15"/>
        <v>0</v>
      </c>
      <c r="R125" s="74">
        <f t="shared" si="15"/>
        <v>0</v>
      </c>
      <c r="S125" s="74">
        <f t="shared" si="15"/>
        <v>0</v>
      </c>
      <c r="T125" s="16">
        <f t="shared" si="15"/>
        <v>2016.300139</v>
      </c>
    </row>
    <row r="126" spans="1:20" ht="15" outlineLevel="2">
      <c r="A126" s="5" t="s">
        <v>147</v>
      </c>
      <c r="B126" s="19" t="s">
        <v>196</v>
      </c>
      <c r="C126" s="6" t="s">
        <v>197</v>
      </c>
      <c r="D126" s="5" t="s">
        <v>319</v>
      </c>
      <c r="E126" s="5" t="s">
        <v>107</v>
      </c>
      <c r="F126" s="7">
        <v>15</v>
      </c>
      <c r="G126" s="8">
        <v>6184.527113000004</v>
      </c>
      <c r="H126" s="9">
        <v>17462</v>
      </c>
      <c r="I126" s="8">
        <v>1746.2</v>
      </c>
      <c r="J126" s="8"/>
      <c r="K126" s="15"/>
      <c r="L126" s="5"/>
      <c r="M126" s="8"/>
      <c r="N126" s="5"/>
      <c r="O126" s="8"/>
      <c r="P126" s="9"/>
      <c r="Q126" s="8"/>
      <c r="R126" s="8"/>
      <c r="S126" s="8"/>
      <c r="T126" s="16">
        <v>7930.727113000004</v>
      </c>
    </row>
    <row r="127" spans="1:20" ht="15" outlineLevel="2">
      <c r="A127" s="5" t="s">
        <v>147</v>
      </c>
      <c r="B127" s="19" t="s">
        <v>196</v>
      </c>
      <c r="C127" s="6" t="s">
        <v>197</v>
      </c>
      <c r="D127" s="5" t="s">
        <v>319</v>
      </c>
      <c r="E127" s="5" t="s">
        <v>107</v>
      </c>
      <c r="F127" s="7" t="s">
        <v>137</v>
      </c>
      <c r="G127" s="8">
        <v>625.4934545000009</v>
      </c>
      <c r="H127" s="9">
        <v>133</v>
      </c>
      <c r="I127" s="8">
        <v>7.98</v>
      </c>
      <c r="J127" s="8"/>
      <c r="K127" s="15"/>
      <c r="L127" s="5"/>
      <c r="M127" s="8"/>
      <c r="N127" s="5"/>
      <c r="O127" s="8"/>
      <c r="P127" s="9"/>
      <c r="Q127" s="8"/>
      <c r="R127" s="8"/>
      <c r="S127" s="8"/>
      <c r="T127" s="16">
        <v>633.4734545000009</v>
      </c>
    </row>
    <row r="128" spans="1:20" ht="15" outlineLevel="2">
      <c r="A128" s="5" t="s">
        <v>147</v>
      </c>
      <c r="B128" s="19" t="s">
        <v>196</v>
      </c>
      <c r="C128" s="6" t="s">
        <v>197</v>
      </c>
      <c r="D128" s="5" t="s">
        <v>319</v>
      </c>
      <c r="E128" s="5" t="s">
        <v>107</v>
      </c>
      <c r="F128" s="7" t="s">
        <v>138</v>
      </c>
      <c r="G128" s="8">
        <v>1494.3221625</v>
      </c>
      <c r="H128" s="9">
        <v>1079</v>
      </c>
      <c r="I128" s="8">
        <v>64.74</v>
      </c>
      <c r="J128" s="8"/>
      <c r="K128" s="15"/>
      <c r="L128" s="5"/>
      <c r="M128" s="8"/>
      <c r="N128" s="5"/>
      <c r="O128" s="8"/>
      <c r="P128" s="9"/>
      <c r="Q128" s="8"/>
      <c r="R128" s="8"/>
      <c r="S128" s="8"/>
      <c r="T128" s="16">
        <v>1559.0621625</v>
      </c>
    </row>
    <row r="129" spans="1:20" ht="15" outlineLevel="2">
      <c r="A129" s="5" t="s">
        <v>147</v>
      </c>
      <c r="B129" s="19" t="s">
        <v>196</v>
      </c>
      <c r="C129" s="6" t="s">
        <v>197</v>
      </c>
      <c r="D129" s="5" t="s">
        <v>319</v>
      </c>
      <c r="E129" s="5" t="s">
        <v>107</v>
      </c>
      <c r="F129" s="7" t="s">
        <v>139</v>
      </c>
      <c r="G129" s="8">
        <v>2221.57516</v>
      </c>
      <c r="H129" s="9">
        <v>3181</v>
      </c>
      <c r="I129" s="8">
        <v>190.86</v>
      </c>
      <c r="J129" s="8"/>
      <c r="K129" s="15"/>
      <c r="L129" s="5"/>
      <c r="M129" s="8"/>
      <c r="N129" s="5"/>
      <c r="O129" s="8"/>
      <c r="P129" s="9"/>
      <c r="Q129" s="8"/>
      <c r="R129" s="8"/>
      <c r="S129" s="8"/>
      <c r="T129" s="16">
        <v>2412.43516</v>
      </c>
    </row>
    <row r="130" spans="1:20" ht="15" outlineLevel="2">
      <c r="A130" s="5" t="s">
        <v>147</v>
      </c>
      <c r="B130" s="19" t="s">
        <v>196</v>
      </c>
      <c r="C130" s="6" t="s">
        <v>197</v>
      </c>
      <c r="D130" s="5" t="s">
        <v>319</v>
      </c>
      <c r="E130" s="5" t="s">
        <v>107</v>
      </c>
      <c r="F130" s="7" t="s">
        <v>116</v>
      </c>
      <c r="G130" s="8">
        <v>1120.5601162000005</v>
      </c>
      <c r="H130" s="9">
        <v>1436</v>
      </c>
      <c r="I130" s="8">
        <v>689.28</v>
      </c>
      <c r="J130" s="8"/>
      <c r="K130" s="15"/>
      <c r="L130" s="5"/>
      <c r="M130" s="8"/>
      <c r="N130" s="5"/>
      <c r="O130" s="8"/>
      <c r="P130" s="9"/>
      <c r="Q130" s="8"/>
      <c r="R130" s="8"/>
      <c r="S130" s="8"/>
      <c r="T130" s="16">
        <v>1809.8401162000005</v>
      </c>
    </row>
    <row r="131" spans="1:20" ht="15" outlineLevel="2">
      <c r="A131" s="5" t="s">
        <v>147</v>
      </c>
      <c r="B131" s="19" t="s">
        <v>196</v>
      </c>
      <c r="C131" s="6" t="s">
        <v>197</v>
      </c>
      <c r="D131" s="5" t="s">
        <v>319</v>
      </c>
      <c r="E131" s="5" t="s">
        <v>107</v>
      </c>
      <c r="F131" s="5" t="s">
        <v>110</v>
      </c>
      <c r="G131" s="52"/>
      <c r="H131" s="53"/>
      <c r="I131" s="52"/>
      <c r="J131" s="52">
        <v>180</v>
      </c>
      <c r="K131" s="15"/>
      <c r="L131" s="5"/>
      <c r="M131" s="52"/>
      <c r="N131" s="5"/>
      <c r="O131" s="52"/>
      <c r="P131" s="53"/>
      <c r="Q131" s="52"/>
      <c r="R131" s="52"/>
      <c r="S131" s="52"/>
      <c r="T131" s="16">
        <v>180</v>
      </c>
    </row>
    <row r="132" spans="1:20" ht="15" outlineLevel="2">
      <c r="A132" s="5" t="s">
        <v>147</v>
      </c>
      <c r="B132" s="19" t="s">
        <v>196</v>
      </c>
      <c r="C132" s="6" t="s">
        <v>487</v>
      </c>
      <c r="D132" s="5" t="s">
        <v>319</v>
      </c>
      <c r="E132" s="5" t="s">
        <v>36</v>
      </c>
      <c r="F132" s="5" t="s">
        <v>36</v>
      </c>
      <c r="G132" s="52"/>
      <c r="H132" s="53"/>
      <c r="I132" s="52"/>
      <c r="J132" s="52"/>
      <c r="K132" s="15"/>
      <c r="L132" s="5"/>
      <c r="M132" s="52"/>
      <c r="N132" s="15">
        <v>5.25</v>
      </c>
      <c r="O132" s="52">
        <v>378</v>
      </c>
      <c r="P132" s="53"/>
      <c r="Q132" s="52"/>
      <c r="R132" s="52"/>
      <c r="S132" s="52"/>
      <c r="T132" s="16">
        <v>378</v>
      </c>
    </row>
    <row r="133" spans="1:20" ht="15" outlineLevel="2">
      <c r="A133" s="5" t="s">
        <v>147</v>
      </c>
      <c r="B133" s="19" t="s">
        <v>196</v>
      </c>
      <c r="C133" s="6" t="s">
        <v>197</v>
      </c>
      <c r="D133" s="5" t="s">
        <v>319</v>
      </c>
      <c r="E133" s="5" t="s">
        <v>107</v>
      </c>
      <c r="F133" s="7" t="s">
        <v>154</v>
      </c>
      <c r="G133" s="8">
        <v>0.30800000000000005</v>
      </c>
      <c r="H133" s="9">
        <v>1</v>
      </c>
      <c r="I133" s="8">
        <v>0.06</v>
      </c>
      <c r="J133" s="8"/>
      <c r="K133" s="15"/>
      <c r="L133" s="5"/>
      <c r="M133" s="8"/>
      <c r="N133" s="5"/>
      <c r="O133" s="8"/>
      <c r="P133" s="9"/>
      <c r="Q133" s="8"/>
      <c r="R133" s="8"/>
      <c r="S133" s="8"/>
      <c r="T133" s="16">
        <v>0.36800000000000005</v>
      </c>
    </row>
    <row r="134" spans="1:20" ht="15" outlineLevel="2">
      <c r="A134" s="12" t="s">
        <v>147</v>
      </c>
      <c r="B134" s="19" t="s">
        <v>196</v>
      </c>
      <c r="C134" s="12" t="s">
        <v>487</v>
      </c>
      <c r="D134" s="12" t="s">
        <v>319</v>
      </c>
      <c r="E134" s="12" t="s">
        <v>111</v>
      </c>
      <c r="F134" s="12" t="s">
        <v>111</v>
      </c>
      <c r="G134" s="54"/>
      <c r="H134" s="55"/>
      <c r="I134" s="54"/>
      <c r="J134" s="54"/>
      <c r="K134" s="14">
        <v>2</v>
      </c>
      <c r="L134" s="13">
        <v>1</v>
      </c>
      <c r="M134" s="54">
        <v>6270</v>
      </c>
      <c r="N134" s="56"/>
      <c r="O134" s="54"/>
      <c r="P134" s="55"/>
      <c r="Q134" s="54"/>
      <c r="R134" s="54"/>
      <c r="S134" s="54"/>
      <c r="T134" s="16">
        <v>6270</v>
      </c>
    </row>
    <row r="135" spans="1:20" ht="15" outlineLevel="2">
      <c r="A135" s="5" t="s">
        <v>147</v>
      </c>
      <c r="B135" s="19" t="s">
        <v>196</v>
      </c>
      <c r="C135" s="6" t="s">
        <v>197</v>
      </c>
      <c r="D135" s="5" t="s">
        <v>319</v>
      </c>
      <c r="E135" s="5" t="s">
        <v>133</v>
      </c>
      <c r="F135" s="5" t="s">
        <v>133</v>
      </c>
      <c r="G135" s="52"/>
      <c r="H135" s="53"/>
      <c r="I135" s="52"/>
      <c r="J135" s="52"/>
      <c r="K135" s="15"/>
      <c r="L135" s="5"/>
      <c r="M135" s="52"/>
      <c r="N135" s="5"/>
      <c r="O135" s="52"/>
      <c r="P135" s="53"/>
      <c r="Q135" s="52"/>
      <c r="R135" s="52"/>
      <c r="S135" s="52">
        <v>39.89</v>
      </c>
      <c r="T135" s="16">
        <v>39.89</v>
      </c>
    </row>
    <row r="136" spans="1:20" ht="15" outlineLevel="2">
      <c r="A136" s="5" t="s">
        <v>147</v>
      </c>
      <c r="B136" s="19" t="s">
        <v>196</v>
      </c>
      <c r="C136" s="6" t="s">
        <v>198</v>
      </c>
      <c r="D136" s="5" t="s">
        <v>319</v>
      </c>
      <c r="E136" s="5" t="s">
        <v>133</v>
      </c>
      <c r="F136" s="5" t="s">
        <v>133</v>
      </c>
      <c r="G136" s="52"/>
      <c r="H136" s="53"/>
      <c r="I136" s="52"/>
      <c r="J136" s="52"/>
      <c r="K136" s="15"/>
      <c r="L136" s="5"/>
      <c r="M136" s="52"/>
      <c r="N136" s="5"/>
      <c r="O136" s="52"/>
      <c r="P136" s="53"/>
      <c r="Q136" s="52"/>
      <c r="R136" s="52"/>
      <c r="S136" s="52">
        <v>6.6</v>
      </c>
      <c r="T136" s="16">
        <v>6.6</v>
      </c>
    </row>
    <row r="137" spans="1:20" s="72" customFormat="1" ht="15.75" outlineLevel="1">
      <c r="A137" s="69"/>
      <c r="B137" s="70"/>
      <c r="C137" s="73"/>
      <c r="D137" s="70" t="s">
        <v>566</v>
      </c>
      <c r="E137" s="69"/>
      <c r="F137" s="69"/>
      <c r="G137" s="74">
        <f aca="true" t="shared" si="16" ref="G137:T137">SUBTOTAL(9,G126:G136)</f>
        <v>11646.786006200005</v>
      </c>
      <c r="H137" s="75">
        <f t="shared" si="16"/>
        <v>23292</v>
      </c>
      <c r="I137" s="74">
        <f t="shared" si="16"/>
        <v>2699.1200000000003</v>
      </c>
      <c r="J137" s="74">
        <f t="shared" si="16"/>
        <v>180</v>
      </c>
      <c r="K137" s="71">
        <f t="shared" si="16"/>
        <v>2</v>
      </c>
      <c r="L137" s="69">
        <f t="shared" si="16"/>
        <v>1</v>
      </c>
      <c r="M137" s="74">
        <f t="shared" si="16"/>
        <v>6270</v>
      </c>
      <c r="N137" s="69">
        <f t="shared" si="16"/>
        <v>5.25</v>
      </c>
      <c r="O137" s="74">
        <f t="shared" si="16"/>
        <v>378</v>
      </c>
      <c r="P137" s="75">
        <f t="shared" si="16"/>
        <v>0</v>
      </c>
      <c r="Q137" s="74">
        <f t="shared" si="16"/>
        <v>0</v>
      </c>
      <c r="R137" s="74">
        <f t="shared" si="16"/>
        <v>0</v>
      </c>
      <c r="S137" s="74">
        <f t="shared" si="16"/>
        <v>46.49</v>
      </c>
      <c r="T137" s="16">
        <f t="shared" si="16"/>
        <v>21220.396006200004</v>
      </c>
    </row>
    <row r="138" spans="1:20" ht="15" outlineLevel="2">
      <c r="A138" s="5" t="s">
        <v>147</v>
      </c>
      <c r="B138" s="19" t="s">
        <v>196</v>
      </c>
      <c r="C138" s="6" t="s">
        <v>198</v>
      </c>
      <c r="D138" s="5" t="s">
        <v>320</v>
      </c>
      <c r="E138" s="5" t="s">
        <v>107</v>
      </c>
      <c r="F138" s="7">
        <v>15</v>
      </c>
      <c r="G138" s="8">
        <v>3053.596719</v>
      </c>
      <c r="H138" s="9">
        <v>8621</v>
      </c>
      <c r="I138" s="8">
        <v>862.1</v>
      </c>
      <c r="J138" s="8"/>
      <c r="K138" s="15"/>
      <c r="L138" s="5"/>
      <c r="M138" s="8"/>
      <c r="N138" s="5"/>
      <c r="O138" s="8"/>
      <c r="P138" s="9"/>
      <c r="Q138" s="8"/>
      <c r="R138" s="8"/>
      <c r="S138" s="8"/>
      <c r="T138" s="16">
        <v>3915.696719</v>
      </c>
    </row>
    <row r="139" spans="1:20" ht="15" outlineLevel="2">
      <c r="A139" s="5" t="s">
        <v>147</v>
      </c>
      <c r="B139" s="19" t="s">
        <v>196</v>
      </c>
      <c r="C139" s="6" t="s">
        <v>198</v>
      </c>
      <c r="D139" s="5" t="s">
        <v>320</v>
      </c>
      <c r="E139" s="5" t="s">
        <v>107</v>
      </c>
      <c r="F139" s="7" t="s">
        <v>137</v>
      </c>
      <c r="G139" s="8">
        <v>776.7944280000002</v>
      </c>
      <c r="H139" s="9">
        <v>160</v>
      </c>
      <c r="I139" s="8">
        <v>9.6</v>
      </c>
      <c r="J139" s="8"/>
      <c r="K139" s="15"/>
      <c r="L139" s="5"/>
      <c r="M139" s="8"/>
      <c r="N139" s="5"/>
      <c r="O139" s="8"/>
      <c r="P139" s="9"/>
      <c r="Q139" s="8"/>
      <c r="R139" s="8"/>
      <c r="S139" s="8"/>
      <c r="T139" s="16">
        <v>786.3944280000002</v>
      </c>
    </row>
    <row r="140" spans="1:20" ht="15" outlineLevel="2">
      <c r="A140" s="5" t="s">
        <v>147</v>
      </c>
      <c r="B140" s="19" t="s">
        <v>196</v>
      </c>
      <c r="C140" s="6" t="s">
        <v>198</v>
      </c>
      <c r="D140" s="5" t="s">
        <v>320</v>
      </c>
      <c r="E140" s="5" t="s">
        <v>107</v>
      </c>
      <c r="F140" s="7" t="s">
        <v>138</v>
      </c>
      <c r="G140" s="8">
        <v>638.1252435</v>
      </c>
      <c r="H140" s="9">
        <v>432</v>
      </c>
      <c r="I140" s="8">
        <v>25.92</v>
      </c>
      <c r="J140" s="8"/>
      <c r="K140" s="15"/>
      <c r="L140" s="5"/>
      <c r="M140" s="8"/>
      <c r="N140" s="5"/>
      <c r="O140" s="8"/>
      <c r="P140" s="9"/>
      <c r="Q140" s="8"/>
      <c r="R140" s="8"/>
      <c r="S140" s="8"/>
      <c r="T140" s="16">
        <v>664.0452435</v>
      </c>
    </row>
    <row r="141" spans="1:20" ht="15" outlineLevel="2">
      <c r="A141" s="5" t="s">
        <v>147</v>
      </c>
      <c r="B141" s="19" t="s">
        <v>196</v>
      </c>
      <c r="C141" s="6" t="s">
        <v>198</v>
      </c>
      <c r="D141" s="5" t="s">
        <v>320</v>
      </c>
      <c r="E141" s="5" t="s">
        <v>107</v>
      </c>
      <c r="F141" s="7" t="s">
        <v>139</v>
      </c>
      <c r="G141" s="8">
        <v>1024.1502249999999</v>
      </c>
      <c r="H141" s="9">
        <v>809</v>
      </c>
      <c r="I141" s="8">
        <v>48.54</v>
      </c>
      <c r="J141" s="8"/>
      <c r="K141" s="15"/>
      <c r="L141" s="5"/>
      <c r="M141" s="8"/>
      <c r="N141" s="5"/>
      <c r="O141" s="8"/>
      <c r="P141" s="9"/>
      <c r="Q141" s="8"/>
      <c r="R141" s="8"/>
      <c r="S141" s="8"/>
      <c r="T141" s="16">
        <v>1072.6902249999998</v>
      </c>
    </row>
    <row r="142" spans="1:20" ht="15" outlineLevel="2">
      <c r="A142" s="5" t="s">
        <v>147</v>
      </c>
      <c r="B142" s="19" t="s">
        <v>196</v>
      </c>
      <c r="C142" s="6" t="s">
        <v>198</v>
      </c>
      <c r="D142" s="5" t="s">
        <v>320</v>
      </c>
      <c r="E142" s="5" t="s">
        <v>107</v>
      </c>
      <c r="F142" s="7" t="s">
        <v>116</v>
      </c>
      <c r="G142" s="8">
        <v>366.29593279999995</v>
      </c>
      <c r="H142" s="9">
        <v>432</v>
      </c>
      <c r="I142" s="8">
        <v>207.36</v>
      </c>
      <c r="J142" s="8"/>
      <c r="K142" s="15"/>
      <c r="L142" s="5"/>
      <c r="M142" s="8"/>
      <c r="N142" s="5"/>
      <c r="O142" s="8"/>
      <c r="P142" s="9"/>
      <c r="Q142" s="8"/>
      <c r="R142" s="8"/>
      <c r="S142" s="8"/>
      <c r="T142" s="16">
        <v>573.6559328</v>
      </c>
    </row>
    <row r="143" spans="1:20" ht="15" outlineLevel="2">
      <c r="A143" s="5" t="s">
        <v>147</v>
      </c>
      <c r="B143" s="19" t="s">
        <v>196</v>
      </c>
      <c r="C143" s="6" t="s">
        <v>198</v>
      </c>
      <c r="D143" s="5" t="s">
        <v>320</v>
      </c>
      <c r="E143" s="5" t="s">
        <v>107</v>
      </c>
      <c r="F143" s="5" t="s">
        <v>110</v>
      </c>
      <c r="G143" s="52"/>
      <c r="H143" s="53"/>
      <c r="I143" s="52"/>
      <c r="J143" s="52">
        <v>180</v>
      </c>
      <c r="K143" s="15"/>
      <c r="L143" s="5"/>
      <c r="M143" s="52"/>
      <c r="N143" s="5"/>
      <c r="O143" s="52"/>
      <c r="P143" s="53"/>
      <c r="Q143" s="52"/>
      <c r="R143" s="52"/>
      <c r="S143" s="52"/>
      <c r="T143" s="16">
        <v>180</v>
      </c>
    </row>
    <row r="144" spans="1:20" ht="15" outlineLevel="2">
      <c r="A144" s="5" t="s">
        <v>147</v>
      </c>
      <c r="B144" s="19" t="s">
        <v>196</v>
      </c>
      <c r="C144" s="6" t="s">
        <v>488</v>
      </c>
      <c r="D144" s="5" t="s">
        <v>320</v>
      </c>
      <c r="E144" s="5" t="s">
        <v>36</v>
      </c>
      <c r="F144" s="5" t="s">
        <v>36</v>
      </c>
      <c r="G144" s="52"/>
      <c r="H144" s="53"/>
      <c r="I144" s="52"/>
      <c r="J144" s="52"/>
      <c r="K144" s="15"/>
      <c r="L144" s="5"/>
      <c r="M144" s="52"/>
      <c r="N144" s="15">
        <v>1</v>
      </c>
      <c r="O144" s="52">
        <v>72</v>
      </c>
      <c r="P144" s="53"/>
      <c r="Q144" s="52"/>
      <c r="R144" s="52"/>
      <c r="S144" s="52"/>
      <c r="T144" s="16">
        <v>72</v>
      </c>
    </row>
    <row r="145" spans="1:20" ht="15" outlineLevel="2">
      <c r="A145" s="5" t="s">
        <v>147</v>
      </c>
      <c r="B145" s="19" t="s">
        <v>196</v>
      </c>
      <c r="C145" s="6" t="s">
        <v>198</v>
      </c>
      <c r="D145" s="5" t="s">
        <v>320</v>
      </c>
      <c r="E145" s="5" t="s">
        <v>107</v>
      </c>
      <c r="F145" s="7" t="s">
        <v>154</v>
      </c>
      <c r="G145" s="8">
        <v>9.383000000000001</v>
      </c>
      <c r="H145" s="9">
        <v>30</v>
      </c>
      <c r="I145" s="8">
        <v>1.8</v>
      </c>
      <c r="J145" s="8"/>
      <c r="K145" s="15"/>
      <c r="L145" s="5"/>
      <c r="M145" s="8"/>
      <c r="N145" s="5"/>
      <c r="O145" s="8"/>
      <c r="P145" s="9"/>
      <c r="Q145" s="8"/>
      <c r="R145" s="8"/>
      <c r="S145" s="8"/>
      <c r="T145" s="16">
        <v>11.183</v>
      </c>
    </row>
    <row r="146" spans="1:20" ht="15" outlineLevel="2">
      <c r="A146" s="5" t="s">
        <v>147</v>
      </c>
      <c r="B146" s="19" t="s">
        <v>196</v>
      </c>
      <c r="C146" s="6" t="s">
        <v>197</v>
      </c>
      <c r="D146" s="5" t="s">
        <v>320</v>
      </c>
      <c r="E146" s="5" t="s">
        <v>133</v>
      </c>
      <c r="F146" s="5" t="s">
        <v>133</v>
      </c>
      <c r="G146" s="52"/>
      <c r="H146" s="53"/>
      <c r="I146" s="52"/>
      <c r="J146" s="52"/>
      <c r="K146" s="15"/>
      <c r="L146" s="5"/>
      <c r="M146" s="52"/>
      <c r="N146" s="5"/>
      <c r="O146" s="52"/>
      <c r="P146" s="53"/>
      <c r="Q146" s="52"/>
      <c r="R146" s="52"/>
      <c r="S146" s="52">
        <v>13.79</v>
      </c>
      <c r="T146" s="16">
        <v>13.79</v>
      </c>
    </row>
    <row r="147" spans="1:20" ht="15" outlineLevel="2">
      <c r="A147" s="5" t="s">
        <v>147</v>
      </c>
      <c r="B147" s="19" t="s">
        <v>196</v>
      </c>
      <c r="C147" s="6" t="s">
        <v>198</v>
      </c>
      <c r="D147" s="5" t="s">
        <v>320</v>
      </c>
      <c r="E147" s="5" t="s">
        <v>133</v>
      </c>
      <c r="F147" s="5" t="s">
        <v>133</v>
      </c>
      <c r="G147" s="52"/>
      <c r="H147" s="53"/>
      <c r="I147" s="52"/>
      <c r="J147" s="52"/>
      <c r="K147" s="15"/>
      <c r="L147" s="5"/>
      <c r="M147" s="52"/>
      <c r="N147" s="5"/>
      <c r="O147" s="52"/>
      <c r="P147" s="53"/>
      <c r="Q147" s="52"/>
      <c r="R147" s="52"/>
      <c r="S147" s="52">
        <v>102.01</v>
      </c>
      <c r="T147" s="16">
        <v>102.01</v>
      </c>
    </row>
    <row r="148" spans="1:20" s="72" customFormat="1" ht="15.75" outlineLevel="1">
      <c r="A148" s="69"/>
      <c r="B148" s="70"/>
      <c r="C148" s="73"/>
      <c r="D148" s="70" t="s">
        <v>567</v>
      </c>
      <c r="E148" s="69"/>
      <c r="F148" s="69"/>
      <c r="G148" s="74">
        <f aca="true" t="shared" si="17" ref="G148:T148">SUBTOTAL(9,G138:G147)</f>
        <v>5868.3455483</v>
      </c>
      <c r="H148" s="75">
        <f t="shared" si="17"/>
        <v>10484</v>
      </c>
      <c r="I148" s="74">
        <f t="shared" si="17"/>
        <v>1155.32</v>
      </c>
      <c r="J148" s="74">
        <f t="shared" si="17"/>
        <v>180</v>
      </c>
      <c r="K148" s="71">
        <f t="shared" si="17"/>
        <v>0</v>
      </c>
      <c r="L148" s="69">
        <f t="shared" si="17"/>
        <v>0</v>
      </c>
      <c r="M148" s="74">
        <f t="shared" si="17"/>
        <v>0</v>
      </c>
      <c r="N148" s="69">
        <f t="shared" si="17"/>
        <v>1</v>
      </c>
      <c r="O148" s="74">
        <f t="shared" si="17"/>
        <v>72</v>
      </c>
      <c r="P148" s="75">
        <f t="shared" si="17"/>
        <v>0</v>
      </c>
      <c r="Q148" s="74">
        <f t="shared" si="17"/>
        <v>0</v>
      </c>
      <c r="R148" s="74">
        <f t="shared" si="17"/>
        <v>0</v>
      </c>
      <c r="S148" s="74">
        <f t="shared" si="17"/>
        <v>115.80000000000001</v>
      </c>
      <c r="T148" s="16">
        <f t="shared" si="17"/>
        <v>7391.465548300001</v>
      </c>
    </row>
    <row r="149" spans="1:20" ht="15" outlineLevel="2">
      <c r="A149" s="5" t="s">
        <v>147</v>
      </c>
      <c r="B149" s="19" t="s">
        <v>196</v>
      </c>
      <c r="C149" s="6" t="s">
        <v>199</v>
      </c>
      <c r="D149" s="5" t="s">
        <v>321</v>
      </c>
      <c r="E149" s="5" t="s">
        <v>107</v>
      </c>
      <c r="F149" s="7">
        <v>15</v>
      </c>
      <c r="G149" s="8">
        <v>3553.761591000002</v>
      </c>
      <c r="H149" s="9">
        <v>10065</v>
      </c>
      <c r="I149" s="8">
        <v>1006.5</v>
      </c>
      <c r="J149" s="8"/>
      <c r="K149" s="15"/>
      <c r="L149" s="5"/>
      <c r="M149" s="8"/>
      <c r="N149" s="5"/>
      <c r="O149" s="8"/>
      <c r="P149" s="9"/>
      <c r="Q149" s="8"/>
      <c r="R149" s="8"/>
      <c r="S149" s="8"/>
      <c r="T149" s="16">
        <v>4560.261591000002</v>
      </c>
    </row>
    <row r="150" spans="1:20" ht="15" outlineLevel="2">
      <c r="A150" s="5" t="s">
        <v>147</v>
      </c>
      <c r="B150" s="19" t="s">
        <v>196</v>
      </c>
      <c r="C150" s="6" t="s">
        <v>199</v>
      </c>
      <c r="D150" s="5" t="s">
        <v>321</v>
      </c>
      <c r="E150" s="5" t="s">
        <v>107</v>
      </c>
      <c r="F150" s="7" t="s">
        <v>137</v>
      </c>
      <c r="G150" s="8">
        <v>908.9393360000001</v>
      </c>
      <c r="H150" s="9">
        <v>180</v>
      </c>
      <c r="I150" s="8">
        <v>10.8</v>
      </c>
      <c r="J150" s="8"/>
      <c r="K150" s="15"/>
      <c r="L150" s="5"/>
      <c r="M150" s="8"/>
      <c r="N150" s="5"/>
      <c r="O150" s="8"/>
      <c r="P150" s="9"/>
      <c r="Q150" s="8"/>
      <c r="R150" s="8"/>
      <c r="S150" s="8"/>
      <c r="T150" s="16">
        <v>919.7393360000001</v>
      </c>
    </row>
    <row r="151" spans="1:20" ht="15" outlineLevel="2">
      <c r="A151" s="5" t="s">
        <v>147</v>
      </c>
      <c r="B151" s="19" t="s">
        <v>196</v>
      </c>
      <c r="C151" s="6" t="s">
        <v>199</v>
      </c>
      <c r="D151" s="5" t="s">
        <v>321</v>
      </c>
      <c r="E151" s="5" t="s">
        <v>107</v>
      </c>
      <c r="F151" s="7" t="s">
        <v>138</v>
      </c>
      <c r="G151" s="8">
        <v>1000.1959260000001</v>
      </c>
      <c r="H151" s="9">
        <v>668</v>
      </c>
      <c r="I151" s="8">
        <v>40.08</v>
      </c>
      <c r="J151" s="8"/>
      <c r="K151" s="15"/>
      <c r="L151" s="5"/>
      <c r="M151" s="8"/>
      <c r="N151" s="5"/>
      <c r="O151" s="8"/>
      <c r="P151" s="9"/>
      <c r="Q151" s="8"/>
      <c r="R151" s="8"/>
      <c r="S151" s="8"/>
      <c r="T151" s="16">
        <v>1040.275926</v>
      </c>
    </row>
    <row r="152" spans="1:20" ht="15" outlineLevel="2">
      <c r="A152" s="5" t="s">
        <v>147</v>
      </c>
      <c r="B152" s="19" t="s">
        <v>196</v>
      </c>
      <c r="C152" s="6" t="s">
        <v>199</v>
      </c>
      <c r="D152" s="5" t="s">
        <v>321</v>
      </c>
      <c r="E152" s="5" t="s">
        <v>107</v>
      </c>
      <c r="F152" s="7" t="s">
        <v>139</v>
      </c>
      <c r="G152" s="8">
        <v>479.06477499999994</v>
      </c>
      <c r="H152" s="9">
        <v>602</v>
      </c>
      <c r="I152" s="8">
        <v>36.12</v>
      </c>
      <c r="J152" s="8"/>
      <c r="K152" s="15"/>
      <c r="L152" s="5"/>
      <c r="M152" s="8"/>
      <c r="N152" s="5"/>
      <c r="O152" s="8"/>
      <c r="P152" s="9"/>
      <c r="Q152" s="8"/>
      <c r="R152" s="8"/>
      <c r="S152" s="8"/>
      <c r="T152" s="16">
        <v>515.184775</v>
      </c>
    </row>
    <row r="153" spans="1:20" ht="15" outlineLevel="2">
      <c r="A153" s="5" t="s">
        <v>147</v>
      </c>
      <c r="B153" s="19" t="s">
        <v>196</v>
      </c>
      <c r="C153" s="6" t="s">
        <v>199</v>
      </c>
      <c r="D153" s="5" t="s">
        <v>321</v>
      </c>
      <c r="E153" s="5" t="s">
        <v>107</v>
      </c>
      <c r="F153" s="7" t="s">
        <v>116</v>
      </c>
      <c r="G153" s="8">
        <v>1784.7034156000007</v>
      </c>
      <c r="H153" s="9">
        <v>2126</v>
      </c>
      <c r="I153" s="8">
        <v>1020.48</v>
      </c>
      <c r="J153" s="8"/>
      <c r="K153" s="15"/>
      <c r="L153" s="5"/>
      <c r="M153" s="8"/>
      <c r="N153" s="5"/>
      <c r="O153" s="8"/>
      <c r="P153" s="9"/>
      <c r="Q153" s="8"/>
      <c r="R153" s="8"/>
      <c r="S153" s="8"/>
      <c r="T153" s="16">
        <v>2805.1834156000004</v>
      </c>
    </row>
    <row r="154" spans="1:20" ht="15" outlineLevel="2">
      <c r="A154" s="5" t="s">
        <v>147</v>
      </c>
      <c r="B154" s="19" t="s">
        <v>196</v>
      </c>
      <c r="C154" s="6" t="s">
        <v>199</v>
      </c>
      <c r="D154" s="5" t="s">
        <v>321</v>
      </c>
      <c r="E154" s="5" t="s">
        <v>107</v>
      </c>
      <c r="F154" s="5" t="s">
        <v>110</v>
      </c>
      <c r="G154" s="52"/>
      <c r="H154" s="53"/>
      <c r="I154" s="52"/>
      <c r="J154" s="52">
        <v>180</v>
      </c>
      <c r="K154" s="15"/>
      <c r="L154" s="5"/>
      <c r="M154" s="52"/>
      <c r="N154" s="5"/>
      <c r="O154" s="52"/>
      <c r="P154" s="53"/>
      <c r="Q154" s="52"/>
      <c r="R154" s="52"/>
      <c r="S154" s="52"/>
      <c r="T154" s="16">
        <v>180</v>
      </c>
    </row>
    <row r="155" spans="1:20" ht="15" outlineLevel="2">
      <c r="A155" s="5" t="s">
        <v>147</v>
      </c>
      <c r="B155" s="19" t="s">
        <v>196</v>
      </c>
      <c r="C155" s="6" t="s">
        <v>199</v>
      </c>
      <c r="D155" s="5" t="s">
        <v>321</v>
      </c>
      <c r="E155" s="5" t="s">
        <v>107</v>
      </c>
      <c r="F155" s="7" t="s">
        <v>154</v>
      </c>
      <c r="G155" s="8">
        <v>17.072</v>
      </c>
      <c r="H155" s="9">
        <v>55</v>
      </c>
      <c r="I155" s="8">
        <v>3.3</v>
      </c>
      <c r="J155" s="8"/>
      <c r="K155" s="15"/>
      <c r="L155" s="5"/>
      <c r="M155" s="8"/>
      <c r="N155" s="5"/>
      <c r="O155" s="8"/>
      <c r="P155" s="9"/>
      <c r="Q155" s="8"/>
      <c r="R155" s="8"/>
      <c r="S155" s="8"/>
      <c r="T155" s="16">
        <v>20.372</v>
      </c>
    </row>
    <row r="156" spans="1:20" ht="15" outlineLevel="2">
      <c r="A156" s="12" t="s">
        <v>147</v>
      </c>
      <c r="B156" s="19" t="s">
        <v>196</v>
      </c>
      <c r="C156" s="12" t="s">
        <v>489</v>
      </c>
      <c r="D156" s="12" t="s">
        <v>321</v>
      </c>
      <c r="E156" s="12" t="s">
        <v>111</v>
      </c>
      <c r="F156" s="12" t="s">
        <v>111</v>
      </c>
      <c r="G156" s="54"/>
      <c r="H156" s="55"/>
      <c r="I156" s="54"/>
      <c r="J156" s="54"/>
      <c r="K156" s="14">
        <v>1</v>
      </c>
      <c r="L156" s="13">
        <v>1</v>
      </c>
      <c r="M156" s="54">
        <v>3135</v>
      </c>
      <c r="N156" s="56"/>
      <c r="O156" s="54"/>
      <c r="P156" s="55"/>
      <c r="Q156" s="54"/>
      <c r="R156" s="54"/>
      <c r="S156" s="54"/>
      <c r="T156" s="16">
        <v>3135</v>
      </c>
    </row>
    <row r="157" spans="1:20" ht="15" outlineLevel="2">
      <c r="A157" s="5" t="s">
        <v>147</v>
      </c>
      <c r="B157" s="19" t="s">
        <v>196</v>
      </c>
      <c r="C157" s="6" t="s">
        <v>199</v>
      </c>
      <c r="D157" s="5" t="s">
        <v>321</v>
      </c>
      <c r="E157" s="5" t="s">
        <v>133</v>
      </c>
      <c r="F157" s="5" t="s">
        <v>133</v>
      </c>
      <c r="G157" s="52"/>
      <c r="H157" s="53"/>
      <c r="I157" s="52"/>
      <c r="J157" s="52"/>
      <c r="K157" s="15"/>
      <c r="L157" s="5"/>
      <c r="M157" s="52"/>
      <c r="N157" s="5"/>
      <c r="O157" s="52"/>
      <c r="P157" s="53"/>
      <c r="Q157" s="52"/>
      <c r="R157" s="52"/>
      <c r="S157" s="52">
        <v>14.03</v>
      </c>
      <c r="T157" s="16">
        <v>14.03</v>
      </c>
    </row>
    <row r="158" spans="1:20" s="72" customFormat="1" ht="15.75" outlineLevel="1">
      <c r="A158" s="69"/>
      <c r="B158" s="70"/>
      <c r="C158" s="73"/>
      <c r="D158" s="70" t="s">
        <v>568</v>
      </c>
      <c r="E158" s="69"/>
      <c r="F158" s="69"/>
      <c r="G158" s="74">
        <f aca="true" t="shared" si="18" ref="G158:T158">SUBTOTAL(9,G149:G157)</f>
        <v>7743.737043600004</v>
      </c>
      <c r="H158" s="75">
        <f t="shared" si="18"/>
        <v>13696</v>
      </c>
      <c r="I158" s="74">
        <f t="shared" si="18"/>
        <v>2117.2799999999997</v>
      </c>
      <c r="J158" s="74">
        <f t="shared" si="18"/>
        <v>180</v>
      </c>
      <c r="K158" s="71">
        <f t="shared" si="18"/>
        <v>1</v>
      </c>
      <c r="L158" s="69">
        <f t="shared" si="18"/>
        <v>1</v>
      </c>
      <c r="M158" s="74">
        <f t="shared" si="18"/>
        <v>3135</v>
      </c>
      <c r="N158" s="69">
        <f t="shared" si="18"/>
        <v>0</v>
      </c>
      <c r="O158" s="74">
        <f t="shared" si="18"/>
        <v>0</v>
      </c>
      <c r="P158" s="75">
        <f t="shared" si="18"/>
        <v>0</v>
      </c>
      <c r="Q158" s="74">
        <f t="shared" si="18"/>
        <v>0</v>
      </c>
      <c r="R158" s="74">
        <f t="shared" si="18"/>
        <v>0</v>
      </c>
      <c r="S158" s="74">
        <f t="shared" si="18"/>
        <v>14.03</v>
      </c>
      <c r="T158" s="16">
        <f t="shared" si="18"/>
        <v>13190.047043600003</v>
      </c>
    </row>
    <row r="159" spans="1:20" ht="15" outlineLevel="2">
      <c r="A159" s="5" t="s">
        <v>147</v>
      </c>
      <c r="B159" s="19" t="s">
        <v>196</v>
      </c>
      <c r="C159" s="6" t="s">
        <v>200</v>
      </c>
      <c r="D159" s="5" t="s">
        <v>322</v>
      </c>
      <c r="E159" s="5" t="s">
        <v>107</v>
      </c>
      <c r="F159" s="7">
        <v>15</v>
      </c>
      <c r="G159" s="8">
        <v>3515.7973190000043</v>
      </c>
      <c r="H159" s="9">
        <v>9724</v>
      </c>
      <c r="I159" s="8">
        <v>972.4</v>
      </c>
      <c r="J159" s="8"/>
      <c r="K159" s="15"/>
      <c r="L159" s="5"/>
      <c r="M159" s="8"/>
      <c r="N159" s="5"/>
      <c r="O159" s="8"/>
      <c r="P159" s="9"/>
      <c r="Q159" s="8"/>
      <c r="R159" s="8"/>
      <c r="S159" s="8"/>
      <c r="T159" s="16">
        <v>4488.197319000004</v>
      </c>
    </row>
    <row r="160" spans="1:20" ht="15" outlineLevel="2">
      <c r="A160" s="5" t="s">
        <v>147</v>
      </c>
      <c r="B160" s="19" t="s">
        <v>196</v>
      </c>
      <c r="C160" s="6" t="s">
        <v>200</v>
      </c>
      <c r="D160" s="5" t="s">
        <v>322</v>
      </c>
      <c r="E160" s="5" t="s">
        <v>107</v>
      </c>
      <c r="F160" s="7" t="s">
        <v>137</v>
      </c>
      <c r="G160" s="8">
        <v>763.790149</v>
      </c>
      <c r="H160" s="9">
        <v>174</v>
      </c>
      <c r="I160" s="8">
        <v>10.44</v>
      </c>
      <c r="J160" s="8"/>
      <c r="K160" s="15"/>
      <c r="L160" s="5"/>
      <c r="M160" s="8"/>
      <c r="N160" s="5"/>
      <c r="O160" s="8"/>
      <c r="P160" s="9"/>
      <c r="Q160" s="8"/>
      <c r="R160" s="8"/>
      <c r="S160" s="8"/>
      <c r="T160" s="16">
        <v>774.2301490000001</v>
      </c>
    </row>
    <row r="161" spans="1:20" ht="15" outlineLevel="2">
      <c r="A161" s="5" t="s">
        <v>147</v>
      </c>
      <c r="B161" s="19" t="s">
        <v>196</v>
      </c>
      <c r="C161" s="6" t="s">
        <v>200</v>
      </c>
      <c r="D161" s="5" t="s">
        <v>322</v>
      </c>
      <c r="E161" s="5" t="s">
        <v>107</v>
      </c>
      <c r="F161" s="7" t="s">
        <v>138</v>
      </c>
      <c r="G161" s="8">
        <v>1724.5951725000002</v>
      </c>
      <c r="H161" s="9">
        <v>1279</v>
      </c>
      <c r="I161" s="8">
        <v>76.74</v>
      </c>
      <c r="J161" s="8"/>
      <c r="K161" s="15"/>
      <c r="L161" s="5"/>
      <c r="M161" s="8"/>
      <c r="N161" s="5"/>
      <c r="O161" s="8"/>
      <c r="P161" s="9"/>
      <c r="Q161" s="8"/>
      <c r="R161" s="8"/>
      <c r="S161" s="8"/>
      <c r="T161" s="16">
        <v>1801.3351725000002</v>
      </c>
    </row>
    <row r="162" spans="1:20" ht="15" outlineLevel="2">
      <c r="A162" s="5" t="s">
        <v>147</v>
      </c>
      <c r="B162" s="19" t="s">
        <v>196</v>
      </c>
      <c r="C162" s="6" t="s">
        <v>200</v>
      </c>
      <c r="D162" s="5" t="s">
        <v>322</v>
      </c>
      <c r="E162" s="5" t="s">
        <v>107</v>
      </c>
      <c r="F162" s="7" t="s">
        <v>139</v>
      </c>
      <c r="G162" s="8">
        <v>728.764925</v>
      </c>
      <c r="H162" s="9">
        <v>271</v>
      </c>
      <c r="I162" s="8">
        <v>16.26</v>
      </c>
      <c r="J162" s="8"/>
      <c r="K162" s="15"/>
      <c r="L162" s="5"/>
      <c r="M162" s="8"/>
      <c r="N162" s="5"/>
      <c r="O162" s="8"/>
      <c r="P162" s="9"/>
      <c r="Q162" s="8"/>
      <c r="R162" s="8"/>
      <c r="S162" s="8"/>
      <c r="T162" s="16">
        <v>745.0249249999999</v>
      </c>
    </row>
    <row r="163" spans="1:20" ht="15" outlineLevel="2">
      <c r="A163" s="5" t="s">
        <v>147</v>
      </c>
      <c r="B163" s="19" t="s">
        <v>196</v>
      </c>
      <c r="C163" s="6" t="s">
        <v>200</v>
      </c>
      <c r="D163" s="5" t="s">
        <v>322</v>
      </c>
      <c r="E163" s="5" t="s">
        <v>107</v>
      </c>
      <c r="F163" s="7" t="s">
        <v>116</v>
      </c>
      <c r="G163" s="8">
        <v>2190.9462358000005</v>
      </c>
      <c r="H163" s="9">
        <v>2793</v>
      </c>
      <c r="I163" s="8">
        <v>1340.64</v>
      </c>
      <c r="J163" s="8"/>
      <c r="K163" s="15"/>
      <c r="L163" s="5"/>
      <c r="M163" s="8"/>
      <c r="N163" s="5"/>
      <c r="O163" s="8"/>
      <c r="P163" s="9"/>
      <c r="Q163" s="8"/>
      <c r="R163" s="8"/>
      <c r="S163" s="8"/>
      <c r="T163" s="16">
        <v>3531.5862358000004</v>
      </c>
    </row>
    <row r="164" spans="1:20" ht="15" outlineLevel="2">
      <c r="A164" s="5" t="s">
        <v>147</v>
      </c>
      <c r="B164" s="19" t="s">
        <v>196</v>
      </c>
      <c r="C164" s="6" t="s">
        <v>200</v>
      </c>
      <c r="D164" s="5" t="s">
        <v>322</v>
      </c>
      <c r="E164" s="5" t="s">
        <v>107</v>
      </c>
      <c r="F164" s="5" t="s">
        <v>110</v>
      </c>
      <c r="G164" s="52"/>
      <c r="H164" s="53"/>
      <c r="I164" s="52"/>
      <c r="J164" s="52">
        <v>180</v>
      </c>
      <c r="K164" s="15"/>
      <c r="L164" s="5"/>
      <c r="M164" s="52"/>
      <c r="N164" s="5"/>
      <c r="O164" s="52"/>
      <c r="P164" s="53"/>
      <c r="Q164" s="52"/>
      <c r="R164" s="52"/>
      <c r="S164" s="52"/>
      <c r="T164" s="16">
        <v>180</v>
      </c>
    </row>
    <row r="165" spans="1:20" ht="15" outlineLevel="2">
      <c r="A165" s="5" t="s">
        <v>147</v>
      </c>
      <c r="B165" s="19" t="s">
        <v>196</v>
      </c>
      <c r="C165" s="6" t="s">
        <v>490</v>
      </c>
      <c r="D165" s="5" t="s">
        <v>322</v>
      </c>
      <c r="E165" s="5" t="s">
        <v>107</v>
      </c>
      <c r="F165" s="7" t="s">
        <v>860</v>
      </c>
      <c r="G165" s="8">
        <v>71.21</v>
      </c>
      <c r="H165" s="9"/>
      <c r="I165" s="8"/>
      <c r="J165" s="8"/>
      <c r="K165" s="15"/>
      <c r="L165" s="5"/>
      <c r="M165" s="8"/>
      <c r="N165" s="5"/>
      <c r="O165" s="8"/>
      <c r="P165" s="9"/>
      <c r="Q165" s="8"/>
      <c r="R165" s="8"/>
      <c r="S165" s="8"/>
      <c r="T165" s="16">
        <v>71.21</v>
      </c>
    </row>
    <row r="166" spans="1:20" ht="15" outlineLevel="2">
      <c r="A166" s="5" t="s">
        <v>147</v>
      </c>
      <c r="B166" s="19" t="s">
        <v>196</v>
      </c>
      <c r="C166" s="6" t="s">
        <v>490</v>
      </c>
      <c r="D166" s="5" t="s">
        <v>322</v>
      </c>
      <c r="E166" s="5" t="s">
        <v>36</v>
      </c>
      <c r="F166" s="5" t="s">
        <v>36</v>
      </c>
      <c r="G166" s="52"/>
      <c r="H166" s="53"/>
      <c r="I166" s="52"/>
      <c r="J166" s="52"/>
      <c r="K166" s="15"/>
      <c r="L166" s="5"/>
      <c r="M166" s="52"/>
      <c r="N166" s="15">
        <v>3</v>
      </c>
      <c r="O166" s="52">
        <v>216</v>
      </c>
      <c r="P166" s="53"/>
      <c r="Q166" s="52"/>
      <c r="R166" s="52"/>
      <c r="S166" s="52"/>
      <c r="T166" s="16">
        <v>216</v>
      </c>
    </row>
    <row r="167" spans="1:20" ht="15" outlineLevel="2">
      <c r="A167" s="5" t="s">
        <v>147</v>
      </c>
      <c r="B167" s="19" t="s">
        <v>196</v>
      </c>
      <c r="C167" s="6" t="s">
        <v>200</v>
      </c>
      <c r="D167" s="5" t="s">
        <v>322</v>
      </c>
      <c r="E167" s="5" t="s">
        <v>107</v>
      </c>
      <c r="F167" s="7" t="s">
        <v>154</v>
      </c>
      <c r="G167" s="8">
        <v>4.62</v>
      </c>
      <c r="H167" s="9">
        <v>15</v>
      </c>
      <c r="I167" s="8">
        <v>0.9</v>
      </c>
      <c r="J167" s="8"/>
      <c r="K167" s="15"/>
      <c r="L167" s="5"/>
      <c r="M167" s="8"/>
      <c r="N167" s="5"/>
      <c r="O167" s="8"/>
      <c r="P167" s="9"/>
      <c r="Q167" s="8"/>
      <c r="R167" s="8"/>
      <c r="S167" s="8"/>
      <c r="T167" s="16">
        <v>5.52</v>
      </c>
    </row>
    <row r="168" spans="1:20" ht="15" outlineLevel="2">
      <c r="A168" s="12" t="s">
        <v>147</v>
      </c>
      <c r="B168" s="19" t="s">
        <v>196</v>
      </c>
      <c r="C168" s="12" t="s">
        <v>490</v>
      </c>
      <c r="D168" s="12" t="s">
        <v>322</v>
      </c>
      <c r="E168" s="12" t="s">
        <v>111</v>
      </c>
      <c r="F168" s="12" t="s">
        <v>111</v>
      </c>
      <c r="G168" s="54"/>
      <c r="H168" s="55"/>
      <c r="I168" s="54"/>
      <c r="J168" s="54"/>
      <c r="K168" s="14">
        <v>1</v>
      </c>
      <c r="L168" s="13">
        <v>0.5</v>
      </c>
      <c r="M168" s="54">
        <v>1567.5</v>
      </c>
      <c r="N168" s="56"/>
      <c r="O168" s="54"/>
      <c r="P168" s="55"/>
      <c r="Q168" s="54"/>
      <c r="R168" s="54"/>
      <c r="S168" s="54"/>
      <c r="T168" s="16">
        <v>1567.5</v>
      </c>
    </row>
    <row r="169" spans="1:20" ht="15" outlineLevel="2">
      <c r="A169" s="5" t="s">
        <v>147</v>
      </c>
      <c r="B169" s="19" t="s">
        <v>196</v>
      </c>
      <c r="C169" s="6" t="s">
        <v>200</v>
      </c>
      <c r="D169" s="5" t="s">
        <v>322</v>
      </c>
      <c r="E169" s="5" t="s">
        <v>133</v>
      </c>
      <c r="F169" s="5" t="s">
        <v>133</v>
      </c>
      <c r="G169" s="52"/>
      <c r="H169" s="53"/>
      <c r="I169" s="52"/>
      <c r="J169" s="52"/>
      <c r="K169" s="15"/>
      <c r="L169" s="5"/>
      <c r="M169" s="52"/>
      <c r="N169" s="5"/>
      <c r="O169" s="52"/>
      <c r="P169" s="53"/>
      <c r="Q169" s="52"/>
      <c r="R169" s="52"/>
      <c r="S169" s="52">
        <v>75.56</v>
      </c>
      <c r="T169" s="16">
        <v>75.56</v>
      </c>
    </row>
    <row r="170" spans="1:20" s="72" customFormat="1" ht="15.75" outlineLevel="1" collapsed="1">
      <c r="A170" s="69"/>
      <c r="B170" s="70"/>
      <c r="C170" s="73"/>
      <c r="D170" s="70" t="s">
        <v>569</v>
      </c>
      <c r="E170" s="69"/>
      <c r="F170" s="69"/>
      <c r="G170" s="74">
        <f aca="true" t="shared" si="19" ref="G170:T170">SUBTOTAL(9,G159:G169)</f>
        <v>8999.723801300004</v>
      </c>
      <c r="H170" s="75">
        <f t="shared" si="19"/>
        <v>14256</v>
      </c>
      <c r="I170" s="74">
        <f t="shared" si="19"/>
        <v>2417.38</v>
      </c>
      <c r="J170" s="74">
        <f t="shared" si="19"/>
        <v>180</v>
      </c>
      <c r="K170" s="71">
        <f t="shared" si="19"/>
        <v>1</v>
      </c>
      <c r="L170" s="69">
        <f t="shared" si="19"/>
        <v>0.5</v>
      </c>
      <c r="M170" s="74">
        <f t="shared" si="19"/>
        <v>1567.5</v>
      </c>
      <c r="N170" s="69">
        <f t="shared" si="19"/>
        <v>3</v>
      </c>
      <c r="O170" s="74">
        <f t="shared" si="19"/>
        <v>216</v>
      </c>
      <c r="P170" s="75">
        <f t="shared" si="19"/>
        <v>0</v>
      </c>
      <c r="Q170" s="74">
        <f t="shared" si="19"/>
        <v>0</v>
      </c>
      <c r="R170" s="74">
        <f t="shared" si="19"/>
        <v>0</v>
      </c>
      <c r="S170" s="74">
        <f t="shared" si="19"/>
        <v>75.56</v>
      </c>
      <c r="T170" s="16">
        <f t="shared" si="19"/>
        <v>13456.163801300003</v>
      </c>
    </row>
    <row r="171" spans="1:20" ht="15" outlineLevel="2">
      <c r="A171" s="5" t="s">
        <v>147</v>
      </c>
      <c r="B171" s="19" t="s">
        <v>201</v>
      </c>
      <c r="C171" s="6" t="s">
        <v>202</v>
      </c>
      <c r="D171" s="5" t="s">
        <v>323</v>
      </c>
      <c r="E171" s="5" t="s">
        <v>107</v>
      </c>
      <c r="F171" s="7">
        <v>15</v>
      </c>
      <c r="G171" s="8">
        <v>518.308047</v>
      </c>
      <c r="H171" s="9">
        <v>1414</v>
      </c>
      <c r="I171" s="8">
        <v>141.4</v>
      </c>
      <c r="J171" s="8"/>
      <c r="K171" s="15"/>
      <c r="L171" s="5"/>
      <c r="M171" s="8"/>
      <c r="N171" s="5"/>
      <c r="O171" s="8"/>
      <c r="P171" s="9"/>
      <c r="Q171" s="8"/>
      <c r="R171" s="8"/>
      <c r="S171" s="8"/>
      <c r="T171" s="16">
        <v>659.708047</v>
      </c>
    </row>
    <row r="172" spans="1:20" ht="15" outlineLevel="2">
      <c r="A172" s="5" t="s">
        <v>147</v>
      </c>
      <c r="B172" s="19" t="s">
        <v>201</v>
      </c>
      <c r="C172" s="6" t="s">
        <v>202</v>
      </c>
      <c r="D172" s="5" t="s">
        <v>323</v>
      </c>
      <c r="E172" s="5" t="s">
        <v>107</v>
      </c>
      <c r="F172" s="7" t="s">
        <v>137</v>
      </c>
      <c r="G172" s="8">
        <v>28.316766</v>
      </c>
      <c r="H172" s="9">
        <v>10</v>
      </c>
      <c r="I172" s="8">
        <v>0.6</v>
      </c>
      <c r="J172" s="8"/>
      <c r="K172" s="15"/>
      <c r="L172" s="5"/>
      <c r="M172" s="8"/>
      <c r="N172" s="5"/>
      <c r="O172" s="8"/>
      <c r="P172" s="9"/>
      <c r="Q172" s="8"/>
      <c r="R172" s="8"/>
      <c r="S172" s="8"/>
      <c r="T172" s="16">
        <v>28.916766000000003</v>
      </c>
    </row>
    <row r="173" spans="1:20" ht="15" outlineLevel="2">
      <c r="A173" s="5" t="s">
        <v>147</v>
      </c>
      <c r="B173" s="19" t="s">
        <v>201</v>
      </c>
      <c r="C173" s="6" t="s">
        <v>202</v>
      </c>
      <c r="D173" s="5" t="s">
        <v>323</v>
      </c>
      <c r="E173" s="5" t="s">
        <v>107</v>
      </c>
      <c r="F173" s="7" t="s">
        <v>138</v>
      </c>
      <c r="G173" s="8">
        <v>75.281172</v>
      </c>
      <c r="H173" s="9">
        <v>47</v>
      </c>
      <c r="I173" s="8">
        <v>2.82</v>
      </c>
      <c r="J173" s="8"/>
      <c r="K173" s="15"/>
      <c r="L173" s="5"/>
      <c r="M173" s="8"/>
      <c r="N173" s="5"/>
      <c r="O173" s="8"/>
      <c r="P173" s="9"/>
      <c r="Q173" s="8"/>
      <c r="R173" s="8"/>
      <c r="S173" s="8"/>
      <c r="T173" s="16">
        <v>78.10117199999999</v>
      </c>
    </row>
    <row r="174" spans="1:20" ht="15" outlineLevel="2">
      <c r="A174" s="5" t="s">
        <v>147</v>
      </c>
      <c r="B174" s="19" t="s">
        <v>201</v>
      </c>
      <c r="C174" s="6" t="s">
        <v>202</v>
      </c>
      <c r="D174" s="5" t="s">
        <v>323</v>
      </c>
      <c r="E174" s="5" t="s">
        <v>107</v>
      </c>
      <c r="F174" s="7" t="s">
        <v>139</v>
      </c>
      <c r="G174" s="8">
        <v>57.438849999999995</v>
      </c>
      <c r="H174" s="9">
        <v>95</v>
      </c>
      <c r="I174" s="8">
        <v>5.7</v>
      </c>
      <c r="J174" s="8"/>
      <c r="K174" s="15"/>
      <c r="L174" s="5"/>
      <c r="M174" s="8"/>
      <c r="N174" s="5"/>
      <c r="O174" s="8"/>
      <c r="P174" s="9"/>
      <c r="Q174" s="8"/>
      <c r="R174" s="8"/>
      <c r="S174" s="8"/>
      <c r="T174" s="16">
        <v>63.13885</v>
      </c>
    </row>
    <row r="175" spans="1:20" ht="15" outlineLevel="2">
      <c r="A175" s="5" t="s">
        <v>147</v>
      </c>
      <c r="B175" s="19" t="s">
        <v>201</v>
      </c>
      <c r="C175" s="6" t="s">
        <v>202</v>
      </c>
      <c r="D175" s="5" t="s">
        <v>323</v>
      </c>
      <c r="E175" s="5" t="s">
        <v>107</v>
      </c>
      <c r="F175" s="7" t="s">
        <v>116</v>
      </c>
      <c r="G175" s="8">
        <v>62.48942280000001</v>
      </c>
      <c r="H175" s="9">
        <v>72</v>
      </c>
      <c r="I175" s="8">
        <v>34.56</v>
      </c>
      <c r="J175" s="8"/>
      <c r="K175" s="15"/>
      <c r="L175" s="5"/>
      <c r="M175" s="8"/>
      <c r="N175" s="5"/>
      <c r="O175" s="8"/>
      <c r="P175" s="9"/>
      <c r="Q175" s="8"/>
      <c r="R175" s="8"/>
      <c r="S175" s="8"/>
      <c r="T175" s="16">
        <v>97.0494228</v>
      </c>
    </row>
    <row r="176" spans="1:20" ht="15" outlineLevel="2">
      <c r="A176" s="5" t="s">
        <v>147</v>
      </c>
      <c r="B176" s="19" t="s">
        <v>201</v>
      </c>
      <c r="C176" s="6" t="s">
        <v>202</v>
      </c>
      <c r="D176" s="5" t="s">
        <v>323</v>
      </c>
      <c r="E176" s="5" t="s">
        <v>107</v>
      </c>
      <c r="F176" s="5" t="s">
        <v>110</v>
      </c>
      <c r="G176" s="52"/>
      <c r="H176" s="53"/>
      <c r="I176" s="52"/>
      <c r="J176" s="52">
        <v>180</v>
      </c>
      <c r="K176" s="15"/>
      <c r="L176" s="5"/>
      <c r="M176" s="52"/>
      <c r="N176" s="5"/>
      <c r="O176" s="52"/>
      <c r="P176" s="53"/>
      <c r="Q176" s="52"/>
      <c r="R176" s="52"/>
      <c r="S176" s="52"/>
      <c r="T176" s="16">
        <v>180</v>
      </c>
    </row>
    <row r="177" spans="1:20" ht="15" outlineLevel="2">
      <c r="A177" s="5" t="s">
        <v>147</v>
      </c>
      <c r="B177" s="19" t="s">
        <v>201</v>
      </c>
      <c r="C177" s="6" t="s">
        <v>202</v>
      </c>
      <c r="D177" s="5" t="s">
        <v>323</v>
      </c>
      <c r="E177" s="5" t="s">
        <v>133</v>
      </c>
      <c r="F177" s="5" t="s">
        <v>133</v>
      </c>
      <c r="G177" s="52"/>
      <c r="H177" s="53"/>
      <c r="I177" s="52"/>
      <c r="J177" s="52"/>
      <c r="K177" s="15"/>
      <c r="L177" s="5"/>
      <c r="M177" s="52"/>
      <c r="N177" s="5"/>
      <c r="O177" s="52"/>
      <c r="P177" s="53"/>
      <c r="Q177" s="52"/>
      <c r="R177" s="52"/>
      <c r="S177" s="52">
        <v>24.37</v>
      </c>
      <c r="T177" s="16">
        <v>24.37</v>
      </c>
    </row>
    <row r="178" spans="1:20" s="72" customFormat="1" ht="15.75" outlineLevel="1" collapsed="1">
      <c r="A178" s="69"/>
      <c r="B178" s="70"/>
      <c r="C178" s="73"/>
      <c r="D178" s="70" t="s">
        <v>570</v>
      </c>
      <c r="E178" s="69"/>
      <c r="F178" s="69"/>
      <c r="G178" s="74">
        <f aca="true" t="shared" si="20" ref="G178:T178">SUBTOTAL(9,G171:G177)</f>
        <v>741.8342578</v>
      </c>
      <c r="H178" s="75">
        <f t="shared" si="20"/>
        <v>1638</v>
      </c>
      <c r="I178" s="74">
        <f t="shared" si="20"/>
        <v>185.07999999999998</v>
      </c>
      <c r="J178" s="74">
        <f t="shared" si="20"/>
        <v>180</v>
      </c>
      <c r="K178" s="71">
        <f t="shared" si="20"/>
        <v>0</v>
      </c>
      <c r="L178" s="69">
        <f t="shared" si="20"/>
        <v>0</v>
      </c>
      <c r="M178" s="74">
        <f t="shared" si="20"/>
        <v>0</v>
      </c>
      <c r="N178" s="69">
        <f t="shared" si="20"/>
        <v>0</v>
      </c>
      <c r="O178" s="74">
        <f t="shared" si="20"/>
        <v>0</v>
      </c>
      <c r="P178" s="75">
        <f t="shared" si="20"/>
        <v>0</v>
      </c>
      <c r="Q178" s="74">
        <f t="shared" si="20"/>
        <v>0</v>
      </c>
      <c r="R178" s="74">
        <f t="shared" si="20"/>
        <v>0</v>
      </c>
      <c r="S178" s="74">
        <f t="shared" si="20"/>
        <v>24.37</v>
      </c>
      <c r="T178" s="16">
        <f t="shared" si="20"/>
        <v>1131.2842578</v>
      </c>
    </row>
    <row r="179" spans="1:20" ht="15" outlineLevel="2">
      <c r="A179" s="5" t="s">
        <v>147</v>
      </c>
      <c r="B179" s="19" t="s">
        <v>203</v>
      </c>
      <c r="C179" s="6" t="s">
        <v>204</v>
      </c>
      <c r="D179" s="5" t="s">
        <v>324</v>
      </c>
      <c r="E179" s="5" t="s">
        <v>107</v>
      </c>
      <c r="F179" s="7">
        <v>15</v>
      </c>
      <c r="G179" s="8">
        <v>3302.9688690000053</v>
      </c>
      <c r="H179" s="9">
        <v>9496</v>
      </c>
      <c r="I179" s="8">
        <v>949.6</v>
      </c>
      <c r="J179" s="8"/>
      <c r="K179" s="15"/>
      <c r="L179" s="5"/>
      <c r="M179" s="8"/>
      <c r="N179" s="5"/>
      <c r="O179" s="8"/>
      <c r="P179" s="9"/>
      <c r="Q179" s="8"/>
      <c r="R179" s="8"/>
      <c r="S179" s="8"/>
      <c r="T179" s="16">
        <v>4252.568869000005</v>
      </c>
    </row>
    <row r="180" spans="1:20" ht="15" outlineLevel="2">
      <c r="A180" s="5" t="s">
        <v>147</v>
      </c>
      <c r="B180" s="19" t="s">
        <v>203</v>
      </c>
      <c r="C180" s="6" t="s">
        <v>204</v>
      </c>
      <c r="D180" s="5" t="s">
        <v>324</v>
      </c>
      <c r="E180" s="5" t="s">
        <v>107</v>
      </c>
      <c r="F180" s="7" t="s">
        <v>137</v>
      </c>
      <c r="G180" s="8">
        <v>22.669900000000002</v>
      </c>
      <c r="H180" s="9">
        <v>7</v>
      </c>
      <c r="I180" s="8">
        <v>0.42</v>
      </c>
      <c r="J180" s="8"/>
      <c r="K180" s="15"/>
      <c r="L180" s="5"/>
      <c r="M180" s="8"/>
      <c r="N180" s="5"/>
      <c r="O180" s="8"/>
      <c r="P180" s="9"/>
      <c r="Q180" s="8"/>
      <c r="R180" s="8"/>
      <c r="S180" s="8"/>
      <c r="T180" s="16">
        <v>23.089900000000004</v>
      </c>
    </row>
    <row r="181" spans="1:20" ht="15" outlineLevel="2">
      <c r="A181" s="5" t="s">
        <v>147</v>
      </c>
      <c r="B181" s="19" t="s">
        <v>203</v>
      </c>
      <c r="C181" s="6" t="s">
        <v>204</v>
      </c>
      <c r="D181" s="5" t="s">
        <v>324</v>
      </c>
      <c r="E181" s="5" t="s">
        <v>107</v>
      </c>
      <c r="F181" s="7" t="s">
        <v>138</v>
      </c>
      <c r="G181" s="8">
        <v>899.399655</v>
      </c>
      <c r="H181" s="9">
        <v>692</v>
      </c>
      <c r="I181" s="8">
        <v>41.52</v>
      </c>
      <c r="J181" s="8"/>
      <c r="K181" s="15"/>
      <c r="L181" s="5"/>
      <c r="M181" s="8"/>
      <c r="N181" s="5"/>
      <c r="O181" s="8"/>
      <c r="P181" s="9"/>
      <c r="Q181" s="8"/>
      <c r="R181" s="8"/>
      <c r="S181" s="8"/>
      <c r="T181" s="16">
        <v>940.919655</v>
      </c>
    </row>
    <row r="182" spans="1:20" ht="15" outlineLevel="2">
      <c r="A182" s="5" t="s">
        <v>147</v>
      </c>
      <c r="B182" s="19" t="s">
        <v>203</v>
      </c>
      <c r="C182" s="6" t="s">
        <v>204</v>
      </c>
      <c r="D182" s="5" t="s">
        <v>324</v>
      </c>
      <c r="E182" s="5" t="s">
        <v>107</v>
      </c>
      <c r="F182" s="7" t="s">
        <v>139</v>
      </c>
      <c r="G182" s="8">
        <v>623.5754</v>
      </c>
      <c r="H182" s="9">
        <v>832</v>
      </c>
      <c r="I182" s="8">
        <v>49.92</v>
      </c>
      <c r="J182" s="8"/>
      <c r="K182" s="15"/>
      <c r="L182" s="5"/>
      <c r="M182" s="8"/>
      <c r="N182" s="5"/>
      <c r="O182" s="8"/>
      <c r="P182" s="9"/>
      <c r="Q182" s="8"/>
      <c r="R182" s="8"/>
      <c r="S182" s="8"/>
      <c r="T182" s="16">
        <v>673.4953999999999</v>
      </c>
    </row>
    <row r="183" spans="1:20" ht="15" outlineLevel="2">
      <c r="A183" s="5" t="s">
        <v>147</v>
      </c>
      <c r="B183" s="19" t="s">
        <v>203</v>
      </c>
      <c r="C183" s="6" t="s">
        <v>204</v>
      </c>
      <c r="D183" s="5" t="s">
        <v>324</v>
      </c>
      <c r="E183" s="5" t="s">
        <v>107</v>
      </c>
      <c r="F183" s="7" t="s">
        <v>116</v>
      </c>
      <c r="G183" s="8">
        <v>1100.7667706000002</v>
      </c>
      <c r="H183" s="9">
        <v>1544</v>
      </c>
      <c r="I183" s="8">
        <v>741.12</v>
      </c>
      <c r="J183" s="8"/>
      <c r="K183" s="15"/>
      <c r="L183" s="5"/>
      <c r="M183" s="8"/>
      <c r="N183" s="5"/>
      <c r="O183" s="8"/>
      <c r="P183" s="9"/>
      <c r="Q183" s="8"/>
      <c r="R183" s="8"/>
      <c r="S183" s="8"/>
      <c r="T183" s="16">
        <v>1841.8867706</v>
      </c>
    </row>
    <row r="184" spans="1:20" ht="15" outlineLevel="2">
      <c r="A184" s="5" t="s">
        <v>147</v>
      </c>
      <c r="B184" s="19" t="s">
        <v>203</v>
      </c>
      <c r="C184" s="6" t="s">
        <v>204</v>
      </c>
      <c r="D184" s="5" t="s">
        <v>324</v>
      </c>
      <c r="E184" s="5" t="s">
        <v>107</v>
      </c>
      <c r="F184" s="5" t="s">
        <v>110</v>
      </c>
      <c r="G184" s="52"/>
      <c r="H184" s="53"/>
      <c r="I184" s="52"/>
      <c r="J184" s="52">
        <v>180</v>
      </c>
      <c r="K184" s="15"/>
      <c r="L184" s="5"/>
      <c r="M184" s="52"/>
      <c r="N184" s="5"/>
      <c r="O184" s="52"/>
      <c r="P184" s="53"/>
      <c r="Q184" s="52"/>
      <c r="R184" s="52"/>
      <c r="S184" s="52"/>
      <c r="T184" s="16">
        <v>180</v>
      </c>
    </row>
    <row r="185" spans="1:20" ht="15" outlineLevel="2">
      <c r="A185" s="5" t="s">
        <v>147</v>
      </c>
      <c r="B185" s="19" t="s">
        <v>203</v>
      </c>
      <c r="C185" s="6" t="s">
        <v>491</v>
      </c>
      <c r="D185" s="5" t="s">
        <v>324</v>
      </c>
      <c r="E185" s="5" t="s">
        <v>36</v>
      </c>
      <c r="F185" s="5" t="s">
        <v>36</v>
      </c>
      <c r="G185" s="52"/>
      <c r="H185" s="53"/>
      <c r="I185" s="52"/>
      <c r="J185" s="52"/>
      <c r="K185" s="15"/>
      <c r="L185" s="5"/>
      <c r="M185" s="52"/>
      <c r="N185" s="15">
        <v>1.75</v>
      </c>
      <c r="O185" s="52">
        <v>126</v>
      </c>
      <c r="P185" s="53"/>
      <c r="Q185" s="52"/>
      <c r="R185" s="52"/>
      <c r="S185" s="52"/>
      <c r="T185" s="16">
        <v>126</v>
      </c>
    </row>
    <row r="186" spans="1:20" ht="15" outlineLevel="2">
      <c r="A186" s="5" t="s">
        <v>147</v>
      </c>
      <c r="B186" s="19" t="s">
        <v>203</v>
      </c>
      <c r="C186" s="6" t="s">
        <v>204</v>
      </c>
      <c r="D186" s="5" t="s">
        <v>324</v>
      </c>
      <c r="E186" s="5" t="s">
        <v>107</v>
      </c>
      <c r="F186" s="7" t="s">
        <v>157</v>
      </c>
      <c r="G186" s="8">
        <v>10.25</v>
      </c>
      <c r="H186" s="9">
        <v>14</v>
      </c>
      <c r="I186" s="8">
        <v>0.84</v>
      </c>
      <c r="J186" s="8"/>
      <c r="K186" s="15"/>
      <c r="L186" s="5"/>
      <c r="M186" s="8"/>
      <c r="N186" s="5"/>
      <c r="O186" s="8"/>
      <c r="P186" s="9"/>
      <c r="Q186" s="8"/>
      <c r="R186" s="8"/>
      <c r="S186" s="8"/>
      <c r="T186" s="16">
        <v>11.09</v>
      </c>
    </row>
    <row r="187" spans="1:20" ht="15" outlineLevel="2">
      <c r="A187" s="5" t="s">
        <v>147</v>
      </c>
      <c r="B187" s="19" t="s">
        <v>203</v>
      </c>
      <c r="C187" s="6" t="s">
        <v>204</v>
      </c>
      <c r="D187" s="5" t="s">
        <v>324</v>
      </c>
      <c r="E187" s="5" t="s">
        <v>107</v>
      </c>
      <c r="F187" s="7" t="s">
        <v>858</v>
      </c>
      <c r="G187" s="8">
        <v>155.48</v>
      </c>
      <c r="H187" s="9"/>
      <c r="I187" s="8"/>
      <c r="J187" s="8"/>
      <c r="K187" s="15"/>
      <c r="L187" s="5"/>
      <c r="M187" s="8"/>
      <c r="N187" s="5"/>
      <c r="O187" s="8"/>
      <c r="P187" s="9"/>
      <c r="Q187" s="8"/>
      <c r="R187" s="8"/>
      <c r="S187" s="8"/>
      <c r="T187" s="16">
        <v>155.48</v>
      </c>
    </row>
    <row r="188" spans="1:20" ht="15" outlineLevel="2">
      <c r="A188" s="12" t="s">
        <v>147</v>
      </c>
      <c r="B188" s="19" t="s">
        <v>203</v>
      </c>
      <c r="C188" s="12" t="s">
        <v>491</v>
      </c>
      <c r="D188" s="12" t="s">
        <v>324</v>
      </c>
      <c r="E188" s="12" t="s">
        <v>111</v>
      </c>
      <c r="F188" s="12" t="s">
        <v>111</v>
      </c>
      <c r="G188" s="54"/>
      <c r="H188" s="55"/>
      <c r="I188" s="54"/>
      <c r="J188" s="54"/>
      <c r="K188" s="14">
        <v>0.1</v>
      </c>
      <c r="L188" s="13">
        <v>0.33</v>
      </c>
      <c r="M188" s="54">
        <v>103.455</v>
      </c>
      <c r="N188" s="56"/>
      <c r="O188" s="54"/>
      <c r="P188" s="55"/>
      <c r="Q188" s="54"/>
      <c r="R188" s="54"/>
      <c r="S188" s="54"/>
      <c r="T188" s="16">
        <v>103.455</v>
      </c>
    </row>
    <row r="189" spans="1:20" s="72" customFormat="1" ht="15.75" outlineLevel="1" collapsed="1">
      <c r="A189" s="69"/>
      <c r="B189" s="70"/>
      <c r="C189" s="73"/>
      <c r="D189" s="70" t="s">
        <v>571</v>
      </c>
      <c r="E189" s="69"/>
      <c r="F189" s="69"/>
      <c r="G189" s="74">
        <f aca="true" t="shared" si="21" ref="G189:T189">SUBTOTAL(9,G179:G188)</f>
        <v>6115.110594600004</v>
      </c>
      <c r="H189" s="75">
        <f t="shared" si="21"/>
        <v>12585</v>
      </c>
      <c r="I189" s="74">
        <f t="shared" si="21"/>
        <v>1783.4199999999998</v>
      </c>
      <c r="J189" s="74">
        <f t="shared" si="21"/>
        <v>180</v>
      </c>
      <c r="K189" s="71">
        <f t="shared" si="21"/>
        <v>0.1</v>
      </c>
      <c r="L189" s="69">
        <f t="shared" si="21"/>
        <v>0.33</v>
      </c>
      <c r="M189" s="74">
        <f t="shared" si="21"/>
        <v>103.455</v>
      </c>
      <c r="N189" s="69">
        <f t="shared" si="21"/>
        <v>1.75</v>
      </c>
      <c r="O189" s="74">
        <f t="shared" si="21"/>
        <v>126</v>
      </c>
      <c r="P189" s="75">
        <f t="shared" si="21"/>
        <v>0</v>
      </c>
      <c r="Q189" s="74">
        <f t="shared" si="21"/>
        <v>0</v>
      </c>
      <c r="R189" s="74">
        <f t="shared" si="21"/>
        <v>0</v>
      </c>
      <c r="S189" s="74">
        <f t="shared" si="21"/>
        <v>0</v>
      </c>
      <c r="T189" s="16">
        <f t="shared" si="21"/>
        <v>8307.985594600004</v>
      </c>
    </row>
    <row r="190" spans="1:20" ht="15" outlineLevel="2">
      <c r="A190" s="5" t="s">
        <v>147</v>
      </c>
      <c r="B190" s="19" t="s">
        <v>152</v>
      </c>
      <c r="C190" s="6" t="s">
        <v>183</v>
      </c>
      <c r="D190" s="5" t="s">
        <v>347</v>
      </c>
      <c r="E190" s="5" t="s">
        <v>107</v>
      </c>
      <c r="F190" s="7">
        <v>15</v>
      </c>
      <c r="G190" s="8">
        <v>11.724866000000002</v>
      </c>
      <c r="H190" s="9">
        <v>34</v>
      </c>
      <c r="I190" s="8">
        <v>3.4</v>
      </c>
      <c r="J190" s="8"/>
      <c r="K190" s="15"/>
      <c r="L190" s="5"/>
      <c r="M190" s="8"/>
      <c r="N190" s="5"/>
      <c r="O190" s="8"/>
      <c r="P190" s="9"/>
      <c r="Q190" s="8"/>
      <c r="R190" s="8"/>
      <c r="S190" s="8"/>
      <c r="T190" s="16">
        <v>15.124866000000003</v>
      </c>
    </row>
    <row r="191" spans="1:20" ht="15" outlineLevel="2">
      <c r="A191" s="5" t="s">
        <v>147</v>
      </c>
      <c r="B191" s="19" t="s">
        <v>152</v>
      </c>
      <c r="C191" s="6" t="s">
        <v>183</v>
      </c>
      <c r="D191" s="5" t="s">
        <v>347</v>
      </c>
      <c r="E191" s="5" t="s">
        <v>107</v>
      </c>
      <c r="F191" s="5" t="s">
        <v>110</v>
      </c>
      <c r="G191" s="52"/>
      <c r="H191" s="53"/>
      <c r="I191" s="52"/>
      <c r="J191" s="52">
        <v>15</v>
      </c>
      <c r="K191" s="15"/>
      <c r="L191" s="5"/>
      <c r="M191" s="52"/>
      <c r="N191" s="5"/>
      <c r="O191" s="52"/>
      <c r="P191" s="53"/>
      <c r="Q191" s="52"/>
      <c r="R191" s="52"/>
      <c r="S191" s="52"/>
      <c r="T191" s="16">
        <v>15</v>
      </c>
    </row>
    <row r="192" spans="1:20" ht="15" outlineLevel="2">
      <c r="A192" s="12" t="s">
        <v>147</v>
      </c>
      <c r="B192" s="20" t="s">
        <v>152</v>
      </c>
      <c r="C192" s="12" t="s">
        <v>505</v>
      </c>
      <c r="D192" s="12" t="s">
        <v>347</v>
      </c>
      <c r="E192" s="12" t="s">
        <v>111</v>
      </c>
      <c r="F192" s="12" t="s">
        <v>111</v>
      </c>
      <c r="G192" s="54"/>
      <c r="H192" s="55"/>
      <c r="I192" s="54"/>
      <c r="J192" s="54"/>
      <c r="K192" s="14">
        <v>2</v>
      </c>
      <c r="L192" s="13">
        <v>0.35</v>
      </c>
      <c r="M192" s="54">
        <v>2194.5</v>
      </c>
      <c r="N192" s="56"/>
      <c r="O192" s="54"/>
      <c r="P192" s="55"/>
      <c r="Q192" s="54"/>
      <c r="R192" s="54"/>
      <c r="S192" s="54"/>
      <c r="T192" s="16">
        <v>2194.5</v>
      </c>
    </row>
    <row r="193" spans="1:20" s="72" customFormat="1" ht="15.75" outlineLevel="1" collapsed="1">
      <c r="A193" s="69"/>
      <c r="B193" s="70"/>
      <c r="C193" s="73"/>
      <c r="D193" s="70" t="s">
        <v>598</v>
      </c>
      <c r="E193" s="69"/>
      <c r="F193" s="69"/>
      <c r="G193" s="74">
        <f aca="true" t="shared" si="22" ref="G193:T193">SUBTOTAL(9,G190:G192)</f>
        <v>11.724866000000002</v>
      </c>
      <c r="H193" s="75">
        <f t="shared" si="22"/>
        <v>34</v>
      </c>
      <c r="I193" s="74">
        <f t="shared" si="22"/>
        <v>3.4</v>
      </c>
      <c r="J193" s="74">
        <f t="shared" si="22"/>
        <v>15</v>
      </c>
      <c r="K193" s="71">
        <f t="shared" si="22"/>
        <v>2</v>
      </c>
      <c r="L193" s="69">
        <f t="shared" si="22"/>
        <v>0.35</v>
      </c>
      <c r="M193" s="74">
        <f t="shared" si="22"/>
        <v>2194.5</v>
      </c>
      <c r="N193" s="69">
        <f t="shared" si="22"/>
        <v>0</v>
      </c>
      <c r="O193" s="74">
        <f t="shared" si="22"/>
        <v>0</v>
      </c>
      <c r="P193" s="75">
        <f t="shared" si="22"/>
        <v>0</v>
      </c>
      <c r="Q193" s="74">
        <f t="shared" si="22"/>
        <v>0</v>
      </c>
      <c r="R193" s="74">
        <f t="shared" si="22"/>
        <v>0</v>
      </c>
      <c r="S193" s="74">
        <f t="shared" si="22"/>
        <v>0</v>
      </c>
      <c r="T193" s="16">
        <f t="shared" si="22"/>
        <v>2224.624866</v>
      </c>
    </row>
    <row r="194" spans="1:20" ht="15" outlineLevel="2">
      <c r="A194" s="5" t="s">
        <v>147</v>
      </c>
      <c r="B194" s="19" t="s">
        <v>232</v>
      </c>
      <c r="C194" s="6" t="s">
        <v>233</v>
      </c>
      <c r="D194" s="5" t="s">
        <v>771</v>
      </c>
      <c r="E194" s="5" t="s">
        <v>107</v>
      </c>
      <c r="F194" s="7">
        <v>15</v>
      </c>
      <c r="G194" s="8">
        <v>4.843327</v>
      </c>
      <c r="H194" s="9">
        <v>14</v>
      </c>
      <c r="I194" s="8">
        <v>1.4</v>
      </c>
      <c r="J194" s="8"/>
      <c r="K194" s="15"/>
      <c r="L194" s="5"/>
      <c r="M194" s="8"/>
      <c r="N194" s="5"/>
      <c r="O194" s="8"/>
      <c r="P194" s="9"/>
      <c r="Q194" s="8"/>
      <c r="R194" s="8"/>
      <c r="S194" s="8"/>
      <c r="T194" s="16">
        <v>6.243327000000001</v>
      </c>
    </row>
    <row r="195" spans="1:20" ht="15" outlineLevel="2">
      <c r="A195" s="5" t="s">
        <v>147</v>
      </c>
      <c r="B195" s="19" t="s">
        <v>232</v>
      </c>
      <c r="C195" s="6" t="s">
        <v>233</v>
      </c>
      <c r="D195" s="5" t="s">
        <v>771</v>
      </c>
      <c r="E195" s="5" t="s">
        <v>107</v>
      </c>
      <c r="F195" s="7" t="s">
        <v>138</v>
      </c>
      <c r="G195" s="8">
        <v>33.150414000000005</v>
      </c>
      <c r="H195" s="9">
        <v>29</v>
      </c>
      <c r="I195" s="8">
        <v>1.74</v>
      </c>
      <c r="J195" s="8"/>
      <c r="K195" s="15"/>
      <c r="L195" s="5"/>
      <c r="M195" s="8"/>
      <c r="N195" s="5"/>
      <c r="O195" s="8"/>
      <c r="P195" s="9"/>
      <c r="Q195" s="8"/>
      <c r="R195" s="8"/>
      <c r="S195" s="8"/>
      <c r="T195" s="16">
        <v>34.89041400000001</v>
      </c>
    </row>
    <row r="196" spans="1:20" ht="15" outlineLevel="2">
      <c r="A196" s="5" t="s">
        <v>147</v>
      </c>
      <c r="B196" s="19" t="s">
        <v>232</v>
      </c>
      <c r="C196" s="6" t="s">
        <v>233</v>
      </c>
      <c r="D196" s="5" t="s">
        <v>771</v>
      </c>
      <c r="E196" s="5" t="s">
        <v>107</v>
      </c>
      <c r="F196" s="7" t="s">
        <v>139</v>
      </c>
      <c r="G196" s="8">
        <v>29.029</v>
      </c>
      <c r="H196" s="9">
        <v>65</v>
      </c>
      <c r="I196" s="8">
        <v>3.9</v>
      </c>
      <c r="J196" s="8"/>
      <c r="K196" s="15"/>
      <c r="L196" s="5"/>
      <c r="M196" s="8"/>
      <c r="N196" s="5"/>
      <c r="O196" s="8"/>
      <c r="P196" s="9"/>
      <c r="Q196" s="8"/>
      <c r="R196" s="8"/>
      <c r="S196" s="8"/>
      <c r="T196" s="16">
        <v>32.929</v>
      </c>
    </row>
    <row r="197" spans="1:20" ht="15" outlineLevel="2">
      <c r="A197" s="5" t="s">
        <v>147</v>
      </c>
      <c r="B197" s="19" t="s">
        <v>232</v>
      </c>
      <c r="C197" s="6" t="s">
        <v>233</v>
      </c>
      <c r="D197" s="5" t="s">
        <v>771</v>
      </c>
      <c r="E197" s="5" t="s">
        <v>107</v>
      </c>
      <c r="F197" s="7" t="s">
        <v>116</v>
      </c>
      <c r="G197" s="8">
        <v>3.1637746</v>
      </c>
      <c r="H197" s="9">
        <v>5</v>
      </c>
      <c r="I197" s="8">
        <v>2.4</v>
      </c>
      <c r="J197" s="8"/>
      <c r="K197" s="15"/>
      <c r="L197" s="5"/>
      <c r="M197" s="8"/>
      <c r="N197" s="5"/>
      <c r="O197" s="8"/>
      <c r="P197" s="9"/>
      <c r="Q197" s="8"/>
      <c r="R197" s="8"/>
      <c r="S197" s="8"/>
      <c r="T197" s="16">
        <v>5.5637746</v>
      </c>
    </row>
    <row r="198" spans="1:20" s="72" customFormat="1" ht="15.75" outlineLevel="1" collapsed="1">
      <c r="A198" s="69"/>
      <c r="B198" s="70"/>
      <c r="C198" s="73"/>
      <c r="D198" s="70" t="s">
        <v>786</v>
      </c>
      <c r="E198" s="69"/>
      <c r="F198" s="69"/>
      <c r="G198" s="74">
        <f aca="true" t="shared" si="23" ref="G198:T198">SUBTOTAL(9,G194:G197)</f>
        <v>70.1865156</v>
      </c>
      <c r="H198" s="75">
        <f t="shared" si="23"/>
        <v>113</v>
      </c>
      <c r="I198" s="74">
        <f t="shared" si="23"/>
        <v>9.44</v>
      </c>
      <c r="J198" s="74">
        <f t="shared" si="23"/>
        <v>0</v>
      </c>
      <c r="K198" s="71">
        <f t="shared" si="23"/>
        <v>0</v>
      </c>
      <c r="L198" s="69">
        <f t="shared" si="23"/>
        <v>0</v>
      </c>
      <c r="M198" s="74">
        <f t="shared" si="23"/>
        <v>0</v>
      </c>
      <c r="N198" s="69">
        <f t="shared" si="23"/>
        <v>0</v>
      </c>
      <c r="O198" s="74">
        <f t="shared" si="23"/>
        <v>0</v>
      </c>
      <c r="P198" s="75">
        <f t="shared" si="23"/>
        <v>0</v>
      </c>
      <c r="Q198" s="74">
        <f t="shared" si="23"/>
        <v>0</v>
      </c>
      <c r="R198" s="74">
        <f t="shared" si="23"/>
        <v>0</v>
      </c>
      <c r="S198" s="74">
        <f t="shared" si="23"/>
        <v>0</v>
      </c>
      <c r="T198" s="16">
        <f t="shared" si="23"/>
        <v>79.62651560000002</v>
      </c>
    </row>
    <row r="199" spans="1:20" ht="15" outlineLevel="2">
      <c r="A199" s="5" t="s">
        <v>147</v>
      </c>
      <c r="B199" s="19" t="s">
        <v>232</v>
      </c>
      <c r="C199" s="6" t="s">
        <v>234</v>
      </c>
      <c r="D199" s="5" t="s">
        <v>394</v>
      </c>
      <c r="E199" s="5" t="s">
        <v>107</v>
      </c>
      <c r="F199" s="7" t="s">
        <v>137</v>
      </c>
      <c r="G199" s="8">
        <v>4.94616</v>
      </c>
      <c r="H199" s="11">
        <v>1</v>
      </c>
      <c r="I199" s="10">
        <v>0.06</v>
      </c>
      <c r="J199" s="8"/>
      <c r="K199" s="15"/>
      <c r="L199" s="5"/>
      <c r="M199" s="10"/>
      <c r="N199" s="5"/>
      <c r="O199" s="10"/>
      <c r="P199" s="11"/>
      <c r="Q199" s="10"/>
      <c r="R199" s="10"/>
      <c r="S199" s="10"/>
      <c r="T199" s="16">
        <v>5.0061599999999995</v>
      </c>
    </row>
    <row r="200" spans="1:20" ht="15" outlineLevel="2">
      <c r="A200" s="5" t="s">
        <v>147</v>
      </c>
      <c r="B200" s="19" t="s">
        <v>232</v>
      </c>
      <c r="C200" s="6" t="s">
        <v>234</v>
      </c>
      <c r="D200" s="5" t="s">
        <v>394</v>
      </c>
      <c r="E200" s="5" t="s">
        <v>107</v>
      </c>
      <c r="F200" s="5" t="s">
        <v>110</v>
      </c>
      <c r="G200" s="52"/>
      <c r="H200" s="53"/>
      <c r="I200" s="52"/>
      <c r="J200" s="52">
        <v>180</v>
      </c>
      <c r="K200" s="15"/>
      <c r="L200" s="5"/>
      <c r="M200" s="52"/>
      <c r="N200" s="5"/>
      <c r="O200" s="52"/>
      <c r="P200" s="53"/>
      <c r="Q200" s="52"/>
      <c r="R200" s="52"/>
      <c r="S200" s="52"/>
      <c r="T200" s="16">
        <v>180</v>
      </c>
    </row>
    <row r="201" spans="1:20" s="72" customFormat="1" ht="15.75" outlineLevel="1" collapsed="1">
      <c r="A201" s="69"/>
      <c r="B201" s="70"/>
      <c r="C201" s="73"/>
      <c r="D201" s="70" t="s">
        <v>655</v>
      </c>
      <c r="E201" s="69"/>
      <c r="F201" s="69"/>
      <c r="G201" s="74">
        <f aca="true" t="shared" si="24" ref="G201:T201">SUBTOTAL(9,G199:G200)</f>
        <v>4.94616</v>
      </c>
      <c r="H201" s="75">
        <f t="shared" si="24"/>
        <v>1</v>
      </c>
      <c r="I201" s="74">
        <f t="shared" si="24"/>
        <v>0.06</v>
      </c>
      <c r="J201" s="74">
        <f t="shared" si="24"/>
        <v>180</v>
      </c>
      <c r="K201" s="71">
        <f t="shared" si="24"/>
        <v>0</v>
      </c>
      <c r="L201" s="69">
        <f t="shared" si="24"/>
        <v>0</v>
      </c>
      <c r="M201" s="74">
        <f t="shared" si="24"/>
        <v>0</v>
      </c>
      <c r="N201" s="69">
        <f t="shared" si="24"/>
        <v>0</v>
      </c>
      <c r="O201" s="74">
        <f t="shared" si="24"/>
        <v>0</v>
      </c>
      <c r="P201" s="75">
        <f t="shared" si="24"/>
        <v>0</v>
      </c>
      <c r="Q201" s="74">
        <f t="shared" si="24"/>
        <v>0</v>
      </c>
      <c r="R201" s="74">
        <f t="shared" si="24"/>
        <v>0</v>
      </c>
      <c r="S201" s="74">
        <f t="shared" si="24"/>
        <v>0</v>
      </c>
      <c r="T201" s="16">
        <f t="shared" si="24"/>
        <v>185.00616</v>
      </c>
    </row>
    <row r="202" spans="1:20" ht="15" outlineLevel="2">
      <c r="A202" s="5" t="s">
        <v>147</v>
      </c>
      <c r="B202" s="19" t="s">
        <v>150</v>
      </c>
      <c r="C202" s="6" t="s">
        <v>238</v>
      </c>
      <c r="D202" s="5" t="s">
        <v>398</v>
      </c>
      <c r="E202" s="5" t="s">
        <v>107</v>
      </c>
      <c r="F202" s="7">
        <v>15</v>
      </c>
      <c r="G202" s="8">
        <v>58.10448300000001</v>
      </c>
      <c r="H202" s="9">
        <v>165</v>
      </c>
      <c r="I202" s="8">
        <v>16.5</v>
      </c>
      <c r="J202" s="8"/>
      <c r="K202" s="15"/>
      <c r="L202" s="5"/>
      <c r="M202" s="8"/>
      <c r="N202" s="5"/>
      <c r="O202" s="8"/>
      <c r="P202" s="9"/>
      <c r="Q202" s="8"/>
      <c r="R202" s="8"/>
      <c r="S202" s="8"/>
      <c r="T202" s="16">
        <v>74.60448300000002</v>
      </c>
    </row>
    <row r="203" spans="1:20" ht="15" outlineLevel="2">
      <c r="A203" s="5" t="s">
        <v>147</v>
      </c>
      <c r="B203" s="19" t="s">
        <v>150</v>
      </c>
      <c r="C203" s="6" t="s">
        <v>238</v>
      </c>
      <c r="D203" s="5" t="s">
        <v>398</v>
      </c>
      <c r="E203" s="5" t="s">
        <v>107</v>
      </c>
      <c r="F203" s="7" t="s">
        <v>137</v>
      </c>
      <c r="G203" s="8">
        <v>6.481530500000001</v>
      </c>
      <c r="H203" s="9">
        <v>2</v>
      </c>
      <c r="I203" s="8">
        <v>0.12</v>
      </c>
      <c r="J203" s="8"/>
      <c r="K203" s="15"/>
      <c r="L203" s="5"/>
      <c r="M203" s="8"/>
      <c r="N203" s="5"/>
      <c r="O203" s="8"/>
      <c r="P203" s="9"/>
      <c r="Q203" s="8"/>
      <c r="R203" s="8"/>
      <c r="S203" s="8"/>
      <c r="T203" s="16">
        <v>6.601530500000001</v>
      </c>
    </row>
    <row r="204" spans="1:20" ht="15" outlineLevel="2">
      <c r="A204" s="5" t="s">
        <v>147</v>
      </c>
      <c r="B204" s="19" t="s">
        <v>150</v>
      </c>
      <c r="C204" s="6" t="s">
        <v>238</v>
      </c>
      <c r="D204" s="5" t="s">
        <v>398</v>
      </c>
      <c r="E204" s="5" t="s">
        <v>107</v>
      </c>
      <c r="F204" s="7" t="s">
        <v>138</v>
      </c>
      <c r="G204" s="8">
        <v>106.206726</v>
      </c>
      <c r="H204" s="9">
        <v>23</v>
      </c>
      <c r="I204" s="8">
        <v>1.38</v>
      </c>
      <c r="J204" s="8"/>
      <c r="K204" s="15"/>
      <c r="L204" s="5"/>
      <c r="M204" s="8"/>
      <c r="N204" s="5"/>
      <c r="O204" s="8"/>
      <c r="P204" s="9"/>
      <c r="Q204" s="8"/>
      <c r="R204" s="8"/>
      <c r="S204" s="8"/>
      <c r="T204" s="16">
        <v>107.586726</v>
      </c>
    </row>
    <row r="205" spans="1:20" ht="15" outlineLevel="2">
      <c r="A205" s="5" t="s">
        <v>147</v>
      </c>
      <c r="B205" s="19" t="s">
        <v>150</v>
      </c>
      <c r="C205" s="6" t="s">
        <v>238</v>
      </c>
      <c r="D205" s="5" t="s">
        <v>398</v>
      </c>
      <c r="E205" s="5" t="s">
        <v>107</v>
      </c>
      <c r="F205" s="7" t="s">
        <v>139</v>
      </c>
      <c r="G205" s="8">
        <v>36.336999999999996</v>
      </c>
      <c r="H205" s="9">
        <v>64</v>
      </c>
      <c r="I205" s="8">
        <v>3.84</v>
      </c>
      <c r="J205" s="8"/>
      <c r="K205" s="15"/>
      <c r="L205" s="5"/>
      <c r="M205" s="8"/>
      <c r="N205" s="5"/>
      <c r="O205" s="8"/>
      <c r="P205" s="9"/>
      <c r="Q205" s="8"/>
      <c r="R205" s="8"/>
      <c r="S205" s="8"/>
      <c r="T205" s="16">
        <v>40.17699999999999</v>
      </c>
    </row>
    <row r="206" spans="1:20" ht="15" outlineLevel="2">
      <c r="A206" s="5" t="s">
        <v>147</v>
      </c>
      <c r="B206" s="19" t="s">
        <v>150</v>
      </c>
      <c r="C206" s="6" t="s">
        <v>238</v>
      </c>
      <c r="D206" s="5" t="s">
        <v>398</v>
      </c>
      <c r="E206" s="5" t="s">
        <v>107</v>
      </c>
      <c r="F206" s="7" t="s">
        <v>116</v>
      </c>
      <c r="G206" s="8">
        <v>17.342779999999998</v>
      </c>
      <c r="H206" s="9">
        <v>23</v>
      </c>
      <c r="I206" s="8">
        <v>11.04</v>
      </c>
      <c r="J206" s="8"/>
      <c r="K206" s="15"/>
      <c r="L206" s="5"/>
      <c r="M206" s="8"/>
      <c r="N206" s="5"/>
      <c r="O206" s="8"/>
      <c r="P206" s="9"/>
      <c r="Q206" s="8"/>
      <c r="R206" s="8"/>
      <c r="S206" s="8"/>
      <c r="T206" s="16">
        <v>28.382779999999997</v>
      </c>
    </row>
    <row r="207" spans="1:20" ht="15" outlineLevel="2">
      <c r="A207" s="5" t="s">
        <v>147</v>
      </c>
      <c r="B207" s="19" t="s">
        <v>150</v>
      </c>
      <c r="C207" s="6" t="s">
        <v>238</v>
      </c>
      <c r="D207" s="5" t="s">
        <v>398</v>
      </c>
      <c r="E207" s="5" t="s">
        <v>107</v>
      </c>
      <c r="F207" s="5" t="s">
        <v>110</v>
      </c>
      <c r="G207" s="52"/>
      <c r="H207" s="53"/>
      <c r="I207" s="52"/>
      <c r="J207" s="52">
        <v>165</v>
      </c>
      <c r="K207" s="15"/>
      <c r="L207" s="5"/>
      <c r="M207" s="52"/>
      <c r="N207" s="5"/>
      <c r="O207" s="52"/>
      <c r="P207" s="53"/>
      <c r="Q207" s="52"/>
      <c r="R207" s="52"/>
      <c r="S207" s="52"/>
      <c r="T207" s="16">
        <v>165</v>
      </c>
    </row>
    <row r="208" spans="1:20" s="72" customFormat="1" ht="15.75" outlineLevel="1" collapsed="1">
      <c r="A208" s="69"/>
      <c r="B208" s="70"/>
      <c r="C208" s="73"/>
      <c r="D208" s="70" t="s">
        <v>659</v>
      </c>
      <c r="E208" s="69"/>
      <c r="F208" s="69"/>
      <c r="G208" s="74">
        <f aca="true" t="shared" si="25" ref="G208:T208">SUBTOTAL(9,G202:G207)</f>
        <v>224.4725195</v>
      </c>
      <c r="H208" s="75">
        <f t="shared" si="25"/>
        <v>277</v>
      </c>
      <c r="I208" s="74">
        <f t="shared" si="25"/>
        <v>32.879999999999995</v>
      </c>
      <c r="J208" s="74">
        <f t="shared" si="25"/>
        <v>165</v>
      </c>
      <c r="K208" s="71">
        <f t="shared" si="25"/>
        <v>0</v>
      </c>
      <c r="L208" s="69">
        <f t="shared" si="25"/>
        <v>0</v>
      </c>
      <c r="M208" s="74">
        <f t="shared" si="25"/>
        <v>0</v>
      </c>
      <c r="N208" s="69">
        <f t="shared" si="25"/>
        <v>0</v>
      </c>
      <c r="O208" s="74">
        <f t="shared" si="25"/>
        <v>0</v>
      </c>
      <c r="P208" s="75">
        <f t="shared" si="25"/>
        <v>0</v>
      </c>
      <c r="Q208" s="74">
        <f t="shared" si="25"/>
        <v>0</v>
      </c>
      <c r="R208" s="74">
        <f t="shared" si="25"/>
        <v>0</v>
      </c>
      <c r="S208" s="74">
        <f t="shared" si="25"/>
        <v>0</v>
      </c>
      <c r="T208" s="16">
        <f t="shared" si="25"/>
        <v>422.35251949999997</v>
      </c>
    </row>
    <row r="209" spans="1:20" ht="15" outlineLevel="2">
      <c r="A209" s="5" t="s">
        <v>147</v>
      </c>
      <c r="B209" s="19" t="s">
        <v>196</v>
      </c>
      <c r="C209" s="6" t="s">
        <v>252</v>
      </c>
      <c r="D209" s="5" t="s">
        <v>426</v>
      </c>
      <c r="E209" s="5" t="s">
        <v>107</v>
      </c>
      <c r="F209" s="7">
        <v>15</v>
      </c>
      <c r="G209" s="8">
        <v>8991.592826000011</v>
      </c>
      <c r="H209" s="9">
        <v>25972</v>
      </c>
      <c r="I209" s="8">
        <v>2597.2</v>
      </c>
      <c r="J209" s="8"/>
      <c r="K209" s="15"/>
      <c r="L209" s="5"/>
      <c r="M209" s="8"/>
      <c r="N209" s="5"/>
      <c r="O209" s="8"/>
      <c r="P209" s="9"/>
      <c r="Q209" s="8"/>
      <c r="R209" s="8"/>
      <c r="S209" s="8"/>
      <c r="T209" s="16">
        <v>11588.792826000012</v>
      </c>
    </row>
    <row r="210" spans="1:20" ht="15" outlineLevel="2">
      <c r="A210" s="5" t="s">
        <v>147</v>
      </c>
      <c r="B210" s="19" t="s">
        <v>196</v>
      </c>
      <c r="C210" s="6" t="s">
        <v>252</v>
      </c>
      <c r="D210" s="5" t="s">
        <v>426</v>
      </c>
      <c r="E210" s="5" t="s">
        <v>107</v>
      </c>
      <c r="F210" s="7" t="s">
        <v>137</v>
      </c>
      <c r="G210" s="8">
        <v>14.405691000000001</v>
      </c>
      <c r="H210" s="9">
        <v>7</v>
      </c>
      <c r="I210" s="8">
        <v>0.42</v>
      </c>
      <c r="J210" s="8"/>
      <c r="K210" s="15"/>
      <c r="L210" s="5"/>
      <c r="M210" s="8"/>
      <c r="N210" s="5"/>
      <c r="O210" s="8"/>
      <c r="P210" s="9"/>
      <c r="Q210" s="8"/>
      <c r="R210" s="8"/>
      <c r="S210" s="8"/>
      <c r="T210" s="16">
        <v>14.825691</v>
      </c>
    </row>
    <row r="211" spans="1:20" ht="15" outlineLevel="2">
      <c r="A211" s="5" t="s">
        <v>147</v>
      </c>
      <c r="B211" s="19" t="s">
        <v>196</v>
      </c>
      <c r="C211" s="6" t="s">
        <v>252</v>
      </c>
      <c r="D211" s="5" t="s">
        <v>426</v>
      </c>
      <c r="E211" s="5" t="s">
        <v>107</v>
      </c>
      <c r="F211" s="7" t="s">
        <v>138</v>
      </c>
      <c r="G211" s="8">
        <v>120.19806150000001</v>
      </c>
      <c r="H211" s="9">
        <v>86</v>
      </c>
      <c r="I211" s="8">
        <v>5.16</v>
      </c>
      <c r="J211" s="8"/>
      <c r="K211" s="15"/>
      <c r="L211" s="5"/>
      <c r="M211" s="8"/>
      <c r="N211" s="5"/>
      <c r="O211" s="8"/>
      <c r="P211" s="9"/>
      <c r="Q211" s="8"/>
      <c r="R211" s="8"/>
      <c r="S211" s="8"/>
      <c r="T211" s="16">
        <v>125.3580615</v>
      </c>
    </row>
    <row r="212" spans="1:20" ht="15" outlineLevel="2">
      <c r="A212" s="5" t="s">
        <v>147</v>
      </c>
      <c r="B212" s="19" t="s">
        <v>196</v>
      </c>
      <c r="C212" s="6" t="s">
        <v>252</v>
      </c>
      <c r="D212" s="5" t="s">
        <v>426</v>
      </c>
      <c r="E212" s="5" t="s">
        <v>107</v>
      </c>
      <c r="F212" s="7" t="s">
        <v>139</v>
      </c>
      <c r="G212" s="8">
        <v>304.38834999999995</v>
      </c>
      <c r="H212" s="9">
        <v>449</v>
      </c>
      <c r="I212" s="8">
        <v>26.94</v>
      </c>
      <c r="J212" s="8"/>
      <c r="K212" s="15"/>
      <c r="L212" s="5"/>
      <c r="M212" s="8"/>
      <c r="N212" s="5"/>
      <c r="O212" s="8"/>
      <c r="P212" s="9"/>
      <c r="Q212" s="8"/>
      <c r="R212" s="8"/>
      <c r="S212" s="8"/>
      <c r="T212" s="16">
        <v>331.32834999999994</v>
      </c>
    </row>
    <row r="213" spans="1:20" ht="15" outlineLevel="2">
      <c r="A213" s="5" t="s">
        <v>147</v>
      </c>
      <c r="B213" s="19" t="s">
        <v>196</v>
      </c>
      <c r="C213" s="6" t="s">
        <v>252</v>
      </c>
      <c r="D213" s="5" t="s">
        <v>426</v>
      </c>
      <c r="E213" s="5" t="s">
        <v>107</v>
      </c>
      <c r="F213" s="7" t="s">
        <v>116</v>
      </c>
      <c r="G213" s="8">
        <v>22.045854600000002</v>
      </c>
      <c r="H213" s="9">
        <v>23</v>
      </c>
      <c r="I213" s="8">
        <v>11.04</v>
      </c>
      <c r="J213" s="8"/>
      <c r="K213" s="15"/>
      <c r="L213" s="5"/>
      <c r="M213" s="8"/>
      <c r="N213" s="5"/>
      <c r="O213" s="8"/>
      <c r="P213" s="9"/>
      <c r="Q213" s="8"/>
      <c r="R213" s="8"/>
      <c r="S213" s="8"/>
      <c r="T213" s="16">
        <v>33.085854600000005</v>
      </c>
    </row>
    <row r="214" spans="1:20" ht="15" outlineLevel="2">
      <c r="A214" s="5" t="s">
        <v>147</v>
      </c>
      <c r="B214" s="19" t="s">
        <v>196</v>
      </c>
      <c r="C214" s="6" t="s">
        <v>252</v>
      </c>
      <c r="D214" s="5" t="s">
        <v>426</v>
      </c>
      <c r="E214" s="5" t="s">
        <v>107</v>
      </c>
      <c r="F214" s="7" t="s">
        <v>171</v>
      </c>
      <c r="G214" s="8">
        <v>11.677028</v>
      </c>
      <c r="H214" s="9">
        <v>34</v>
      </c>
      <c r="I214" s="8">
        <v>2.04</v>
      </c>
      <c r="J214" s="8"/>
      <c r="K214" s="15"/>
      <c r="L214" s="5"/>
      <c r="M214" s="8"/>
      <c r="N214" s="5"/>
      <c r="O214" s="8"/>
      <c r="P214" s="9"/>
      <c r="Q214" s="8"/>
      <c r="R214" s="8"/>
      <c r="S214" s="8"/>
      <c r="T214" s="16">
        <v>13.717027999999999</v>
      </c>
    </row>
    <row r="215" spans="1:20" ht="15" outlineLevel="2">
      <c r="A215" s="5" t="s">
        <v>147</v>
      </c>
      <c r="B215" s="19" t="s">
        <v>196</v>
      </c>
      <c r="C215" s="6" t="s">
        <v>252</v>
      </c>
      <c r="D215" s="5" t="s">
        <v>426</v>
      </c>
      <c r="E215" s="5" t="s">
        <v>107</v>
      </c>
      <c r="F215" s="5" t="s">
        <v>110</v>
      </c>
      <c r="G215" s="52"/>
      <c r="H215" s="53"/>
      <c r="I215" s="52"/>
      <c r="J215" s="52">
        <v>180</v>
      </c>
      <c r="K215" s="15"/>
      <c r="L215" s="5"/>
      <c r="M215" s="52"/>
      <c r="N215" s="5"/>
      <c r="O215" s="52"/>
      <c r="P215" s="53"/>
      <c r="Q215" s="52"/>
      <c r="R215" s="52"/>
      <c r="S215" s="52"/>
      <c r="T215" s="16">
        <v>180</v>
      </c>
    </row>
    <row r="216" spans="1:20" ht="15" outlineLevel="2">
      <c r="A216" s="5" t="s">
        <v>147</v>
      </c>
      <c r="B216" s="19" t="s">
        <v>196</v>
      </c>
      <c r="C216" s="6" t="s">
        <v>500</v>
      </c>
      <c r="D216" s="5" t="s">
        <v>426</v>
      </c>
      <c r="E216" s="5" t="s">
        <v>36</v>
      </c>
      <c r="F216" s="5" t="s">
        <v>36</v>
      </c>
      <c r="G216" s="52"/>
      <c r="H216" s="53"/>
      <c r="I216" s="52"/>
      <c r="J216" s="52"/>
      <c r="K216" s="15"/>
      <c r="L216" s="5"/>
      <c r="M216" s="52"/>
      <c r="N216" s="15">
        <v>3</v>
      </c>
      <c r="O216" s="52">
        <v>216</v>
      </c>
      <c r="P216" s="53"/>
      <c r="Q216" s="52"/>
      <c r="R216" s="52"/>
      <c r="S216" s="52"/>
      <c r="T216" s="16">
        <v>216</v>
      </c>
    </row>
    <row r="217" spans="1:20" ht="15" outlineLevel="2">
      <c r="A217" s="5" t="s">
        <v>147</v>
      </c>
      <c r="B217" s="19" t="s">
        <v>196</v>
      </c>
      <c r="C217" s="6" t="s">
        <v>252</v>
      </c>
      <c r="D217" s="5" t="s">
        <v>426</v>
      </c>
      <c r="E217" s="5" t="s">
        <v>107</v>
      </c>
      <c r="F217" s="7" t="s">
        <v>143</v>
      </c>
      <c r="G217" s="8">
        <v>22.22</v>
      </c>
      <c r="H217" s="9">
        <v>29</v>
      </c>
      <c r="I217" s="8">
        <v>1.74</v>
      </c>
      <c r="J217" s="8"/>
      <c r="K217" s="15"/>
      <c r="L217" s="5"/>
      <c r="M217" s="8"/>
      <c r="N217" s="5"/>
      <c r="O217" s="8"/>
      <c r="P217" s="9"/>
      <c r="Q217" s="8"/>
      <c r="R217" s="8"/>
      <c r="S217" s="8"/>
      <c r="T217" s="16">
        <v>23.96</v>
      </c>
    </row>
    <row r="218" spans="1:20" ht="15" outlineLevel="2">
      <c r="A218" s="12" t="s">
        <v>147</v>
      </c>
      <c r="B218" s="20" t="s">
        <v>196</v>
      </c>
      <c r="C218" s="12" t="s">
        <v>500</v>
      </c>
      <c r="D218" s="12" t="s">
        <v>426</v>
      </c>
      <c r="E218" s="12" t="s">
        <v>111</v>
      </c>
      <c r="F218" s="12" t="s">
        <v>111</v>
      </c>
      <c r="G218" s="54"/>
      <c r="H218" s="55"/>
      <c r="I218" s="54"/>
      <c r="J218" s="54"/>
      <c r="K218" s="14">
        <v>2</v>
      </c>
      <c r="L218" s="13">
        <v>1</v>
      </c>
      <c r="M218" s="54">
        <v>6270</v>
      </c>
      <c r="N218" s="56"/>
      <c r="O218" s="54"/>
      <c r="P218" s="55"/>
      <c r="Q218" s="54"/>
      <c r="R218" s="54"/>
      <c r="S218" s="54"/>
      <c r="T218" s="16">
        <v>6270</v>
      </c>
    </row>
    <row r="219" spans="1:20" ht="15" outlineLevel="2">
      <c r="A219" s="5" t="s">
        <v>147</v>
      </c>
      <c r="B219" s="19" t="s">
        <v>196</v>
      </c>
      <c r="C219" s="6" t="s">
        <v>252</v>
      </c>
      <c r="D219" s="5" t="s">
        <v>426</v>
      </c>
      <c r="E219" s="5" t="s">
        <v>133</v>
      </c>
      <c r="F219" s="5" t="s">
        <v>133</v>
      </c>
      <c r="G219" s="52"/>
      <c r="H219" s="53"/>
      <c r="I219" s="52"/>
      <c r="J219" s="52"/>
      <c r="K219" s="15"/>
      <c r="L219" s="5"/>
      <c r="M219" s="52"/>
      <c r="N219" s="5"/>
      <c r="O219" s="52"/>
      <c r="P219" s="53"/>
      <c r="Q219" s="52"/>
      <c r="R219" s="52"/>
      <c r="S219" s="52">
        <v>83.35</v>
      </c>
      <c r="T219" s="16">
        <v>83.35</v>
      </c>
    </row>
    <row r="220" spans="1:20" s="72" customFormat="1" ht="15.75" outlineLevel="1">
      <c r="A220" s="69"/>
      <c r="B220" s="70"/>
      <c r="C220" s="73"/>
      <c r="D220" s="70" t="s">
        <v>691</v>
      </c>
      <c r="E220" s="69"/>
      <c r="F220" s="69"/>
      <c r="G220" s="74">
        <f aca="true" t="shared" si="26" ref="G220:T220">SUBTOTAL(9,G209:G219)</f>
        <v>9486.52781110001</v>
      </c>
      <c r="H220" s="75">
        <f t="shared" si="26"/>
        <v>26600</v>
      </c>
      <c r="I220" s="74">
        <f t="shared" si="26"/>
        <v>2644.5399999999995</v>
      </c>
      <c r="J220" s="74">
        <f t="shared" si="26"/>
        <v>180</v>
      </c>
      <c r="K220" s="71">
        <f t="shared" si="26"/>
        <v>2</v>
      </c>
      <c r="L220" s="69">
        <f t="shared" si="26"/>
        <v>1</v>
      </c>
      <c r="M220" s="74">
        <f t="shared" si="26"/>
        <v>6270</v>
      </c>
      <c r="N220" s="69">
        <f t="shared" si="26"/>
        <v>3</v>
      </c>
      <c r="O220" s="74">
        <f t="shared" si="26"/>
        <v>216</v>
      </c>
      <c r="P220" s="75">
        <f t="shared" si="26"/>
        <v>0</v>
      </c>
      <c r="Q220" s="74">
        <f t="shared" si="26"/>
        <v>0</v>
      </c>
      <c r="R220" s="74">
        <f t="shared" si="26"/>
        <v>0</v>
      </c>
      <c r="S220" s="74">
        <f t="shared" si="26"/>
        <v>83.35</v>
      </c>
      <c r="T220" s="16">
        <f t="shared" si="26"/>
        <v>18880.417811100007</v>
      </c>
    </row>
    <row r="221" spans="1:20" ht="15" outlineLevel="2">
      <c r="A221" s="5" t="s">
        <v>147</v>
      </c>
      <c r="B221" s="19" t="s">
        <v>148</v>
      </c>
      <c r="C221" s="6" t="s">
        <v>481</v>
      </c>
      <c r="D221" s="5" t="s">
        <v>459</v>
      </c>
      <c r="E221" s="5" t="s">
        <v>107</v>
      </c>
      <c r="F221" s="7" t="s">
        <v>860</v>
      </c>
      <c r="G221" s="8">
        <v>0.44</v>
      </c>
      <c r="H221" s="9"/>
      <c r="I221" s="8"/>
      <c r="J221" s="8"/>
      <c r="K221" s="15"/>
      <c r="L221" s="5"/>
      <c r="M221" s="8"/>
      <c r="N221" s="5"/>
      <c r="O221" s="8"/>
      <c r="P221" s="9"/>
      <c r="Q221" s="8"/>
      <c r="R221" s="8"/>
      <c r="S221" s="8"/>
      <c r="T221" s="16">
        <v>0.44</v>
      </c>
    </row>
    <row r="222" spans="1:20" s="72" customFormat="1" ht="15.75" outlineLevel="1">
      <c r="A222" s="69"/>
      <c r="B222" s="70"/>
      <c r="C222" s="73"/>
      <c r="D222" s="70" t="s">
        <v>731</v>
      </c>
      <c r="E222" s="69"/>
      <c r="F222" s="69"/>
      <c r="G222" s="74">
        <f aca="true" t="shared" si="27" ref="G222:T222">SUBTOTAL(9,G221:G221)</f>
        <v>0.44</v>
      </c>
      <c r="H222" s="75">
        <f t="shared" si="27"/>
        <v>0</v>
      </c>
      <c r="I222" s="74">
        <f t="shared" si="27"/>
        <v>0</v>
      </c>
      <c r="J222" s="74">
        <f t="shared" si="27"/>
        <v>0</v>
      </c>
      <c r="K222" s="71">
        <f t="shared" si="27"/>
        <v>0</v>
      </c>
      <c r="L222" s="69">
        <f t="shared" si="27"/>
        <v>0</v>
      </c>
      <c r="M222" s="74">
        <f t="shared" si="27"/>
        <v>0</v>
      </c>
      <c r="N222" s="69">
        <f t="shared" si="27"/>
        <v>0</v>
      </c>
      <c r="O222" s="74">
        <f t="shared" si="27"/>
        <v>0</v>
      </c>
      <c r="P222" s="75">
        <f t="shared" si="27"/>
        <v>0</v>
      </c>
      <c r="Q222" s="74">
        <f t="shared" si="27"/>
        <v>0</v>
      </c>
      <c r="R222" s="74">
        <f t="shared" si="27"/>
        <v>0</v>
      </c>
      <c r="S222" s="74">
        <f t="shared" si="27"/>
        <v>0</v>
      </c>
      <c r="T222" s="16">
        <f t="shared" si="27"/>
        <v>0.44</v>
      </c>
    </row>
    <row r="223" spans="1:20" ht="15" outlineLevel="2">
      <c r="A223" s="5" t="s">
        <v>147</v>
      </c>
      <c r="B223" s="19" t="s">
        <v>196</v>
      </c>
      <c r="C223" s="6" t="s">
        <v>199</v>
      </c>
      <c r="D223" s="5" t="s">
        <v>465</v>
      </c>
      <c r="E223" s="5" t="s">
        <v>107</v>
      </c>
      <c r="F223" s="7" t="s">
        <v>138</v>
      </c>
      <c r="G223" s="8">
        <v>1.233786</v>
      </c>
      <c r="H223" s="9">
        <v>1</v>
      </c>
      <c r="I223" s="8">
        <v>0.06</v>
      </c>
      <c r="J223" s="8"/>
      <c r="K223" s="15"/>
      <c r="L223" s="5"/>
      <c r="M223" s="8"/>
      <c r="N223" s="5"/>
      <c r="O223" s="8"/>
      <c r="P223" s="9"/>
      <c r="Q223" s="8"/>
      <c r="R223" s="8"/>
      <c r="S223" s="8"/>
      <c r="T223" s="16">
        <v>1.293786</v>
      </c>
    </row>
    <row r="224" spans="1:20" ht="15" outlineLevel="2">
      <c r="A224" s="5" t="s">
        <v>147</v>
      </c>
      <c r="B224" s="19" t="s">
        <v>196</v>
      </c>
      <c r="C224" s="6" t="s">
        <v>199</v>
      </c>
      <c r="D224" s="5" t="s">
        <v>465</v>
      </c>
      <c r="E224" s="5" t="s">
        <v>107</v>
      </c>
      <c r="F224" s="5" t="s">
        <v>110</v>
      </c>
      <c r="G224" s="52"/>
      <c r="H224" s="53"/>
      <c r="I224" s="52"/>
      <c r="J224" s="52">
        <v>15</v>
      </c>
      <c r="K224" s="15"/>
      <c r="L224" s="5"/>
      <c r="M224" s="52"/>
      <c r="N224" s="5"/>
      <c r="O224" s="52"/>
      <c r="P224" s="53"/>
      <c r="Q224" s="52"/>
      <c r="R224" s="52"/>
      <c r="S224" s="52"/>
      <c r="T224" s="16">
        <v>15</v>
      </c>
    </row>
    <row r="225" spans="1:20" s="72" customFormat="1" ht="15.75" outlineLevel="1">
      <c r="A225" s="69"/>
      <c r="B225" s="70"/>
      <c r="C225" s="73"/>
      <c r="D225" s="70" t="s">
        <v>739</v>
      </c>
      <c r="E225" s="69"/>
      <c r="F225" s="69"/>
      <c r="G225" s="74">
        <f aca="true" t="shared" si="28" ref="G225:T225">SUBTOTAL(9,G223:G224)</f>
        <v>1.233786</v>
      </c>
      <c r="H225" s="75">
        <f t="shared" si="28"/>
        <v>1</v>
      </c>
      <c r="I225" s="74">
        <f t="shared" si="28"/>
        <v>0.06</v>
      </c>
      <c r="J225" s="74">
        <f t="shared" si="28"/>
        <v>15</v>
      </c>
      <c r="K225" s="71">
        <f t="shared" si="28"/>
        <v>0</v>
      </c>
      <c r="L225" s="69">
        <f t="shared" si="28"/>
        <v>0</v>
      </c>
      <c r="M225" s="74">
        <f t="shared" si="28"/>
        <v>0</v>
      </c>
      <c r="N225" s="69">
        <f t="shared" si="28"/>
        <v>0</v>
      </c>
      <c r="O225" s="74">
        <f t="shared" si="28"/>
        <v>0</v>
      </c>
      <c r="P225" s="75">
        <f t="shared" si="28"/>
        <v>0</v>
      </c>
      <c r="Q225" s="74">
        <f t="shared" si="28"/>
        <v>0</v>
      </c>
      <c r="R225" s="74">
        <f t="shared" si="28"/>
        <v>0</v>
      </c>
      <c r="S225" s="74">
        <f t="shared" si="28"/>
        <v>0</v>
      </c>
      <c r="T225" s="16">
        <f t="shared" si="28"/>
        <v>16.293786</v>
      </c>
    </row>
    <row r="226" spans="1:20" ht="15" outlineLevel="2">
      <c r="A226" s="5" t="s">
        <v>147</v>
      </c>
      <c r="B226" s="19" t="s">
        <v>196</v>
      </c>
      <c r="C226" s="6" t="s">
        <v>197</v>
      </c>
      <c r="D226" s="5" t="s">
        <v>466</v>
      </c>
      <c r="E226" s="5" t="s">
        <v>107</v>
      </c>
      <c r="F226" s="7">
        <v>15</v>
      </c>
      <c r="G226" s="8">
        <v>20.536530000000003</v>
      </c>
      <c r="H226" s="9">
        <v>47</v>
      </c>
      <c r="I226" s="8">
        <v>4.7</v>
      </c>
      <c r="J226" s="8"/>
      <c r="K226" s="15"/>
      <c r="L226" s="5"/>
      <c r="M226" s="8"/>
      <c r="N226" s="5"/>
      <c r="O226" s="8"/>
      <c r="P226" s="9"/>
      <c r="Q226" s="8"/>
      <c r="R226" s="8"/>
      <c r="S226" s="8"/>
      <c r="T226" s="16">
        <v>25.236530000000002</v>
      </c>
    </row>
    <row r="227" spans="1:20" ht="15" outlineLevel="2">
      <c r="A227" s="5" t="s">
        <v>147</v>
      </c>
      <c r="B227" s="19" t="s">
        <v>196</v>
      </c>
      <c r="C227" s="6" t="s">
        <v>197</v>
      </c>
      <c r="D227" s="5" t="s">
        <v>466</v>
      </c>
      <c r="E227" s="5" t="s">
        <v>107</v>
      </c>
      <c r="F227" s="7" t="s">
        <v>138</v>
      </c>
      <c r="G227" s="8">
        <v>1.405707</v>
      </c>
      <c r="H227" s="9">
        <v>1</v>
      </c>
      <c r="I227" s="8">
        <v>0.06</v>
      </c>
      <c r="J227" s="8"/>
      <c r="K227" s="15"/>
      <c r="L227" s="5"/>
      <c r="M227" s="8"/>
      <c r="N227" s="5"/>
      <c r="O227" s="8"/>
      <c r="P227" s="9"/>
      <c r="Q227" s="8"/>
      <c r="R227" s="8"/>
      <c r="S227" s="8"/>
      <c r="T227" s="16">
        <v>1.465707</v>
      </c>
    </row>
    <row r="228" spans="1:20" ht="15" outlineLevel="2">
      <c r="A228" s="5" t="s">
        <v>147</v>
      </c>
      <c r="B228" s="19" t="s">
        <v>196</v>
      </c>
      <c r="C228" s="6" t="s">
        <v>197</v>
      </c>
      <c r="D228" s="5" t="s">
        <v>466</v>
      </c>
      <c r="E228" s="5" t="s">
        <v>107</v>
      </c>
      <c r="F228" s="7" t="s">
        <v>139</v>
      </c>
      <c r="G228" s="8">
        <v>20.604499999999998</v>
      </c>
      <c r="H228" s="9">
        <v>33</v>
      </c>
      <c r="I228" s="8">
        <v>1.98</v>
      </c>
      <c r="J228" s="8"/>
      <c r="K228" s="15"/>
      <c r="L228" s="5"/>
      <c r="M228" s="8"/>
      <c r="N228" s="5"/>
      <c r="O228" s="8"/>
      <c r="P228" s="9"/>
      <c r="Q228" s="8"/>
      <c r="R228" s="8"/>
      <c r="S228" s="8"/>
      <c r="T228" s="16">
        <v>22.5845</v>
      </c>
    </row>
    <row r="229" spans="1:20" ht="15" outlineLevel="2">
      <c r="A229" s="5" t="s">
        <v>147</v>
      </c>
      <c r="B229" s="19" t="s">
        <v>196</v>
      </c>
      <c r="C229" s="6" t="s">
        <v>197</v>
      </c>
      <c r="D229" s="5" t="s">
        <v>466</v>
      </c>
      <c r="E229" s="5" t="s">
        <v>107</v>
      </c>
      <c r="F229" s="7" t="s">
        <v>116</v>
      </c>
      <c r="G229" s="8">
        <v>1.652182</v>
      </c>
      <c r="H229" s="9">
        <v>2</v>
      </c>
      <c r="I229" s="8">
        <v>0.96</v>
      </c>
      <c r="J229" s="8"/>
      <c r="K229" s="15"/>
      <c r="L229" s="5"/>
      <c r="M229" s="8"/>
      <c r="N229" s="5"/>
      <c r="O229" s="8"/>
      <c r="P229" s="9"/>
      <c r="Q229" s="8"/>
      <c r="R229" s="8"/>
      <c r="S229" s="8"/>
      <c r="T229" s="16">
        <v>2.612182</v>
      </c>
    </row>
    <row r="230" spans="1:20" ht="15" outlineLevel="2">
      <c r="A230" s="5" t="s">
        <v>147</v>
      </c>
      <c r="B230" s="19" t="s">
        <v>196</v>
      </c>
      <c r="C230" s="6" t="s">
        <v>197</v>
      </c>
      <c r="D230" s="5" t="s">
        <v>466</v>
      </c>
      <c r="E230" s="5" t="s">
        <v>107</v>
      </c>
      <c r="F230" s="5" t="s">
        <v>110</v>
      </c>
      <c r="G230" s="52"/>
      <c r="H230" s="53"/>
      <c r="I230" s="52"/>
      <c r="J230" s="52">
        <v>105</v>
      </c>
      <c r="K230" s="15"/>
      <c r="L230" s="5"/>
      <c r="M230" s="52"/>
      <c r="N230" s="5"/>
      <c r="O230" s="52"/>
      <c r="P230" s="53"/>
      <c r="Q230" s="52"/>
      <c r="R230" s="52"/>
      <c r="S230" s="52"/>
      <c r="T230" s="16">
        <v>105</v>
      </c>
    </row>
    <row r="231" spans="1:20" s="72" customFormat="1" ht="15.75" outlineLevel="1">
      <c r="A231" s="69"/>
      <c r="B231" s="70"/>
      <c r="C231" s="73"/>
      <c r="D231" s="70" t="s">
        <v>740</v>
      </c>
      <c r="E231" s="69"/>
      <c r="F231" s="69"/>
      <c r="G231" s="74">
        <f aca="true" t="shared" si="29" ref="G231:T231">SUBTOTAL(9,G226:G230)</f>
        <v>44.198919000000004</v>
      </c>
      <c r="H231" s="75">
        <f t="shared" si="29"/>
        <v>83</v>
      </c>
      <c r="I231" s="74">
        <f t="shared" si="29"/>
        <v>7.7</v>
      </c>
      <c r="J231" s="74">
        <f t="shared" si="29"/>
        <v>105</v>
      </c>
      <c r="K231" s="71">
        <f t="shared" si="29"/>
        <v>0</v>
      </c>
      <c r="L231" s="69">
        <f t="shared" si="29"/>
        <v>0</v>
      </c>
      <c r="M231" s="74">
        <f t="shared" si="29"/>
        <v>0</v>
      </c>
      <c r="N231" s="69">
        <f t="shared" si="29"/>
        <v>0</v>
      </c>
      <c r="O231" s="74">
        <f t="shared" si="29"/>
        <v>0</v>
      </c>
      <c r="P231" s="75">
        <f t="shared" si="29"/>
        <v>0</v>
      </c>
      <c r="Q231" s="74">
        <f t="shared" si="29"/>
        <v>0</v>
      </c>
      <c r="R231" s="74">
        <f t="shared" si="29"/>
        <v>0</v>
      </c>
      <c r="S231" s="74">
        <f t="shared" si="29"/>
        <v>0</v>
      </c>
      <c r="T231" s="16">
        <f t="shared" si="29"/>
        <v>156.898919</v>
      </c>
    </row>
    <row r="232" spans="1:20" s="72" customFormat="1" ht="15.75" outlineLevel="1" collapsed="1">
      <c r="A232" s="69"/>
      <c r="B232" s="70"/>
      <c r="C232" s="73"/>
      <c r="D232" s="70" t="s">
        <v>514</v>
      </c>
      <c r="E232" s="69"/>
      <c r="F232" s="69"/>
      <c r="G232" s="74">
        <f aca="true" t="shared" si="30" ref="G232:T232">SUBTOTAL(9,G5:G230)</f>
        <v>72005.04948130007</v>
      </c>
      <c r="H232" s="75">
        <f t="shared" si="30"/>
        <v>137853</v>
      </c>
      <c r="I232" s="74">
        <f t="shared" si="30"/>
        <v>17138.3</v>
      </c>
      <c r="J232" s="74">
        <f t="shared" si="30"/>
        <v>3585</v>
      </c>
      <c r="K232" s="71">
        <f t="shared" si="30"/>
        <v>16.2</v>
      </c>
      <c r="L232" s="69">
        <f t="shared" si="30"/>
        <v>8.85</v>
      </c>
      <c r="M232" s="74">
        <f t="shared" si="30"/>
        <v>30566.25</v>
      </c>
      <c r="N232" s="69">
        <f t="shared" si="30"/>
        <v>49.75</v>
      </c>
      <c r="O232" s="74">
        <f t="shared" si="30"/>
        <v>3582</v>
      </c>
      <c r="P232" s="75">
        <f t="shared" si="30"/>
        <v>500</v>
      </c>
      <c r="Q232" s="74">
        <f t="shared" si="30"/>
        <v>2325.82</v>
      </c>
      <c r="R232" s="74">
        <f t="shared" si="30"/>
        <v>5</v>
      </c>
      <c r="S232" s="74">
        <f t="shared" si="30"/>
        <v>385.68000000000006</v>
      </c>
      <c r="T232" s="16">
        <f t="shared" si="30"/>
        <v>129593.09948130003</v>
      </c>
    </row>
    <row r="233" spans="1:20" s="72" customFormat="1" ht="15.75">
      <c r="A233" s="69"/>
      <c r="B233" s="70"/>
      <c r="C233" s="73"/>
      <c r="D233" s="70"/>
      <c r="E233" s="69"/>
      <c r="F233" s="69"/>
      <c r="G233" s="74"/>
      <c r="H233" s="75"/>
      <c r="I233" s="74"/>
      <c r="J233" s="74"/>
      <c r="K233" s="71"/>
      <c r="L233" s="69"/>
      <c r="M233" s="74"/>
      <c r="N233" s="69"/>
      <c r="O233" s="74"/>
      <c r="P233" s="75"/>
      <c r="Q233" s="74"/>
      <c r="R233" s="74"/>
      <c r="S233" s="74"/>
      <c r="T233" s="16"/>
    </row>
  </sheetData>
  <sheetProtection/>
  <autoFilter ref="A4:T231"/>
  <printOptions/>
  <pageMargins left="0.25" right="0.25" top="0.25" bottom="0.25" header="0.5" footer="0.5"/>
  <pageSetup fitToHeight="50" fitToWidth="1" horizontalDpi="600" verticalDpi="600" orientation="landscape" paperSize="5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7"/>
  <sheetViews>
    <sheetView zoomScalePageLayoutView="0" workbookViewId="0" topLeftCell="A1">
      <pane xSplit="1" ySplit="4" topLeftCell="K179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8.88671875" style="58" customWidth="1"/>
    <col min="3" max="3" width="8.88671875" style="59" customWidth="1"/>
    <col min="4" max="6" width="8.88671875" style="4" customWidth="1"/>
    <col min="7" max="7" width="8.88671875" style="60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38.25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outlineLevel="2">
      <c r="A5" s="5" t="s">
        <v>177</v>
      </c>
      <c r="B5" s="19" t="s">
        <v>178</v>
      </c>
      <c r="C5" s="6">
        <v>509600</v>
      </c>
      <c r="D5" s="5" t="s">
        <v>307</v>
      </c>
      <c r="E5" s="5" t="s">
        <v>107</v>
      </c>
      <c r="F5" s="7">
        <v>15</v>
      </c>
      <c r="G5" s="8">
        <v>19003.315905000003</v>
      </c>
      <c r="H5" s="9">
        <v>54915</v>
      </c>
      <c r="I5" s="8">
        <v>5491.5</v>
      </c>
      <c r="J5" s="8"/>
      <c r="K5" s="15"/>
      <c r="L5" s="5"/>
      <c r="M5" s="8"/>
      <c r="N5" s="5"/>
      <c r="O5" s="8"/>
      <c r="P5" s="9"/>
      <c r="Q5" s="8"/>
      <c r="R5" s="8"/>
      <c r="S5" s="8"/>
      <c r="T5" s="16">
        <v>24494.815905000003</v>
      </c>
    </row>
    <row r="6" spans="1:20" ht="15" outlineLevel="2">
      <c r="A6" s="5" t="s">
        <v>177</v>
      </c>
      <c r="B6" s="19" t="s">
        <v>178</v>
      </c>
      <c r="C6" s="6">
        <v>509600</v>
      </c>
      <c r="D6" s="5" t="s">
        <v>307</v>
      </c>
      <c r="E6" s="5" t="s">
        <v>107</v>
      </c>
      <c r="F6" s="7" t="s">
        <v>137</v>
      </c>
      <c r="G6" s="8">
        <v>163.37784750000003</v>
      </c>
      <c r="H6" s="9">
        <v>57</v>
      </c>
      <c r="I6" s="8">
        <v>3.42</v>
      </c>
      <c r="J6" s="8"/>
      <c r="K6" s="15"/>
      <c r="L6" s="5"/>
      <c r="M6" s="8"/>
      <c r="N6" s="5"/>
      <c r="O6" s="8"/>
      <c r="P6" s="9"/>
      <c r="Q6" s="8"/>
      <c r="R6" s="8"/>
      <c r="S6" s="8"/>
      <c r="T6" s="16">
        <v>166.79784750000002</v>
      </c>
    </row>
    <row r="7" spans="1:20" ht="15" outlineLevel="2">
      <c r="A7" s="5" t="s">
        <v>177</v>
      </c>
      <c r="B7" s="19" t="s">
        <v>178</v>
      </c>
      <c r="C7" s="6">
        <v>509600</v>
      </c>
      <c r="D7" s="5" t="s">
        <v>307</v>
      </c>
      <c r="E7" s="5" t="s">
        <v>107</v>
      </c>
      <c r="F7" s="7" t="s">
        <v>138</v>
      </c>
      <c r="G7" s="8">
        <v>353.408898</v>
      </c>
      <c r="H7" s="9">
        <v>174</v>
      </c>
      <c r="I7" s="8">
        <v>10.44</v>
      </c>
      <c r="J7" s="8"/>
      <c r="K7" s="15"/>
      <c r="L7" s="5"/>
      <c r="M7" s="8"/>
      <c r="N7" s="5"/>
      <c r="O7" s="8"/>
      <c r="P7" s="9"/>
      <c r="Q7" s="8"/>
      <c r="R7" s="8"/>
      <c r="S7" s="8"/>
      <c r="T7" s="16">
        <v>363.848898</v>
      </c>
    </row>
    <row r="8" spans="1:20" ht="15" outlineLevel="2">
      <c r="A8" s="5" t="s">
        <v>177</v>
      </c>
      <c r="B8" s="19" t="s">
        <v>178</v>
      </c>
      <c r="C8" s="6">
        <v>509600</v>
      </c>
      <c r="D8" s="5" t="s">
        <v>307</v>
      </c>
      <c r="E8" s="5" t="s">
        <v>107</v>
      </c>
      <c r="F8" s="7" t="s">
        <v>139</v>
      </c>
      <c r="G8" s="8">
        <v>165.63277499999998</v>
      </c>
      <c r="H8" s="9">
        <v>251</v>
      </c>
      <c r="I8" s="8">
        <v>15.06</v>
      </c>
      <c r="J8" s="8"/>
      <c r="K8" s="15"/>
      <c r="L8" s="5"/>
      <c r="M8" s="8"/>
      <c r="N8" s="5"/>
      <c r="O8" s="8"/>
      <c r="P8" s="9"/>
      <c r="Q8" s="8"/>
      <c r="R8" s="8"/>
      <c r="S8" s="8"/>
      <c r="T8" s="16">
        <v>180.69277499999998</v>
      </c>
    </row>
    <row r="9" spans="1:20" ht="15" outlineLevel="2">
      <c r="A9" s="5" t="s">
        <v>177</v>
      </c>
      <c r="B9" s="19" t="s">
        <v>178</v>
      </c>
      <c r="C9" s="6">
        <v>509600</v>
      </c>
      <c r="D9" s="5" t="s">
        <v>307</v>
      </c>
      <c r="E9" s="5" t="s">
        <v>107</v>
      </c>
      <c r="F9" s="7" t="s">
        <v>116</v>
      </c>
      <c r="G9" s="8">
        <v>31.0446024</v>
      </c>
      <c r="H9" s="9">
        <v>37</v>
      </c>
      <c r="I9" s="8">
        <v>17.76</v>
      </c>
      <c r="J9" s="8"/>
      <c r="K9" s="15"/>
      <c r="L9" s="5"/>
      <c r="M9" s="8"/>
      <c r="N9" s="5"/>
      <c r="O9" s="8"/>
      <c r="P9" s="9"/>
      <c r="Q9" s="8"/>
      <c r="R9" s="8"/>
      <c r="S9" s="8"/>
      <c r="T9" s="16">
        <v>48.80460239999999</v>
      </c>
    </row>
    <row r="10" spans="1:20" ht="15" outlineLevel="2">
      <c r="A10" s="5" t="s">
        <v>177</v>
      </c>
      <c r="B10" s="19" t="s">
        <v>178</v>
      </c>
      <c r="C10" s="6">
        <v>509600</v>
      </c>
      <c r="D10" s="5" t="s">
        <v>307</v>
      </c>
      <c r="E10" s="5" t="s">
        <v>107</v>
      </c>
      <c r="F10" s="7" t="s">
        <v>171</v>
      </c>
      <c r="G10" s="8">
        <v>32.75514</v>
      </c>
      <c r="H10" s="9">
        <v>9</v>
      </c>
      <c r="I10" s="8">
        <v>0.54</v>
      </c>
      <c r="J10" s="8"/>
      <c r="K10" s="15"/>
      <c r="L10" s="5"/>
      <c r="M10" s="8"/>
      <c r="N10" s="5"/>
      <c r="O10" s="8"/>
      <c r="P10" s="9"/>
      <c r="Q10" s="8"/>
      <c r="R10" s="8"/>
      <c r="S10" s="8"/>
      <c r="T10" s="16">
        <v>33.295139999999996</v>
      </c>
    </row>
    <row r="11" spans="1:20" ht="15" outlineLevel="2">
      <c r="A11" s="5" t="s">
        <v>177</v>
      </c>
      <c r="B11" s="19" t="s">
        <v>178</v>
      </c>
      <c r="C11" s="6">
        <v>509600</v>
      </c>
      <c r="D11" s="5" t="s">
        <v>307</v>
      </c>
      <c r="E11" s="5" t="s">
        <v>107</v>
      </c>
      <c r="F11" s="5" t="s">
        <v>110</v>
      </c>
      <c r="G11" s="52"/>
      <c r="H11" s="53"/>
      <c r="I11" s="52"/>
      <c r="J11" s="52">
        <v>180</v>
      </c>
      <c r="K11" s="15"/>
      <c r="L11" s="5"/>
      <c r="M11" s="52"/>
      <c r="N11" s="5"/>
      <c r="O11" s="52"/>
      <c r="P11" s="53"/>
      <c r="Q11" s="52"/>
      <c r="R11" s="52"/>
      <c r="S11" s="52"/>
      <c r="T11" s="16">
        <v>180</v>
      </c>
    </row>
    <row r="12" spans="1:20" ht="15" outlineLevel="2">
      <c r="A12" s="5" t="s">
        <v>177</v>
      </c>
      <c r="B12" s="19" t="s">
        <v>178</v>
      </c>
      <c r="C12" s="6">
        <v>509600</v>
      </c>
      <c r="D12" s="5" t="s">
        <v>307</v>
      </c>
      <c r="E12" s="5" t="s">
        <v>107</v>
      </c>
      <c r="F12" s="7" t="s">
        <v>860</v>
      </c>
      <c r="G12" s="8">
        <v>34.36</v>
      </c>
      <c r="H12" s="9"/>
      <c r="I12" s="8"/>
      <c r="J12" s="8"/>
      <c r="K12" s="15"/>
      <c r="L12" s="5"/>
      <c r="M12" s="8"/>
      <c r="N12" s="5"/>
      <c r="O12" s="8"/>
      <c r="P12" s="9"/>
      <c r="Q12" s="8"/>
      <c r="R12" s="8"/>
      <c r="S12" s="8"/>
      <c r="T12" s="16">
        <v>34.36</v>
      </c>
    </row>
    <row r="13" spans="1:20" ht="15" outlineLevel="2">
      <c r="A13" s="5" t="s">
        <v>177</v>
      </c>
      <c r="B13" s="19" t="s">
        <v>178</v>
      </c>
      <c r="C13" s="6">
        <v>509600</v>
      </c>
      <c r="D13" s="5" t="s">
        <v>307</v>
      </c>
      <c r="E13" s="5" t="s">
        <v>36</v>
      </c>
      <c r="F13" s="5" t="s">
        <v>36</v>
      </c>
      <c r="G13" s="52"/>
      <c r="H13" s="53"/>
      <c r="I13" s="52"/>
      <c r="J13" s="52"/>
      <c r="K13" s="15"/>
      <c r="L13" s="5"/>
      <c r="M13" s="52"/>
      <c r="N13" s="15">
        <v>3.75</v>
      </c>
      <c r="O13" s="52">
        <v>270</v>
      </c>
      <c r="P13" s="53"/>
      <c r="Q13" s="52"/>
      <c r="R13" s="52"/>
      <c r="S13" s="52"/>
      <c r="T13" s="16">
        <v>270</v>
      </c>
    </row>
    <row r="14" spans="1:20" ht="15" outlineLevel="2">
      <c r="A14" s="12" t="s">
        <v>177</v>
      </c>
      <c r="B14" s="19" t="s">
        <v>178</v>
      </c>
      <c r="C14" s="12">
        <v>509600</v>
      </c>
      <c r="D14" s="12" t="s">
        <v>307</v>
      </c>
      <c r="E14" s="12" t="s">
        <v>111</v>
      </c>
      <c r="F14" s="12" t="s">
        <v>111</v>
      </c>
      <c r="G14" s="54"/>
      <c r="H14" s="55"/>
      <c r="I14" s="54"/>
      <c r="J14" s="54"/>
      <c r="K14" s="14">
        <v>2</v>
      </c>
      <c r="L14" s="13">
        <v>1</v>
      </c>
      <c r="M14" s="54">
        <v>6270</v>
      </c>
      <c r="N14" s="56"/>
      <c r="O14" s="54"/>
      <c r="P14" s="55"/>
      <c r="Q14" s="54"/>
      <c r="R14" s="54"/>
      <c r="S14" s="54"/>
      <c r="T14" s="16">
        <v>6270</v>
      </c>
    </row>
    <row r="15" spans="1:20" ht="15" outlineLevel="2">
      <c r="A15" s="5" t="s">
        <v>177</v>
      </c>
      <c r="B15" s="19" t="s">
        <v>178</v>
      </c>
      <c r="C15" s="6">
        <v>509600</v>
      </c>
      <c r="D15" s="5" t="s">
        <v>307</v>
      </c>
      <c r="E15" s="5" t="s">
        <v>133</v>
      </c>
      <c r="F15" s="5" t="s">
        <v>133</v>
      </c>
      <c r="G15" s="52"/>
      <c r="H15" s="53"/>
      <c r="I15" s="52"/>
      <c r="J15" s="52"/>
      <c r="K15" s="15"/>
      <c r="L15" s="5"/>
      <c r="M15" s="52"/>
      <c r="N15" s="5"/>
      <c r="O15" s="52"/>
      <c r="P15" s="53"/>
      <c r="Q15" s="52"/>
      <c r="R15" s="52"/>
      <c r="S15" s="52">
        <v>7.93</v>
      </c>
      <c r="T15" s="16">
        <v>7.93</v>
      </c>
    </row>
    <row r="16" spans="1:20" ht="15" outlineLevel="2">
      <c r="A16" s="5" t="s">
        <v>177</v>
      </c>
      <c r="B16" s="19" t="s">
        <v>178</v>
      </c>
      <c r="C16" s="6">
        <v>509600</v>
      </c>
      <c r="D16" s="5" t="s">
        <v>307</v>
      </c>
      <c r="E16" s="5" t="s">
        <v>44</v>
      </c>
      <c r="F16" s="5" t="s">
        <v>44</v>
      </c>
      <c r="G16" s="52"/>
      <c r="H16" s="53"/>
      <c r="I16" s="52"/>
      <c r="J16" s="52"/>
      <c r="K16" s="15"/>
      <c r="L16" s="5"/>
      <c r="M16" s="52"/>
      <c r="N16" s="5"/>
      <c r="O16" s="52"/>
      <c r="P16" s="53">
        <v>61656</v>
      </c>
      <c r="Q16" s="52">
        <v>5477.01</v>
      </c>
      <c r="R16" s="52">
        <v>616.56</v>
      </c>
      <c r="S16" s="52"/>
      <c r="T16" s="16">
        <v>6093.57</v>
      </c>
    </row>
    <row r="17" spans="1:20" s="72" customFormat="1" ht="15.75" outlineLevel="1">
      <c r="A17" s="69"/>
      <c r="B17" s="70"/>
      <c r="C17" s="73"/>
      <c r="D17" s="70" t="s">
        <v>552</v>
      </c>
      <c r="E17" s="69"/>
      <c r="F17" s="69"/>
      <c r="G17" s="74">
        <f aca="true" t="shared" si="0" ref="G17:T17">SUBTOTAL(9,G5:G16)</f>
        <v>19783.895167900006</v>
      </c>
      <c r="H17" s="75">
        <f t="shared" si="0"/>
        <v>55443</v>
      </c>
      <c r="I17" s="74">
        <f t="shared" si="0"/>
        <v>5538.72</v>
      </c>
      <c r="J17" s="74">
        <f t="shared" si="0"/>
        <v>180</v>
      </c>
      <c r="K17" s="71">
        <f t="shared" si="0"/>
        <v>2</v>
      </c>
      <c r="L17" s="69">
        <f t="shared" si="0"/>
        <v>1</v>
      </c>
      <c r="M17" s="74">
        <f t="shared" si="0"/>
        <v>6270</v>
      </c>
      <c r="N17" s="69">
        <f t="shared" si="0"/>
        <v>3.75</v>
      </c>
      <c r="O17" s="74">
        <f t="shared" si="0"/>
        <v>270</v>
      </c>
      <c r="P17" s="75">
        <f t="shared" si="0"/>
        <v>61656</v>
      </c>
      <c r="Q17" s="74">
        <f t="shared" si="0"/>
        <v>5477.01</v>
      </c>
      <c r="R17" s="74">
        <f t="shared" si="0"/>
        <v>616.56</v>
      </c>
      <c r="S17" s="74">
        <f t="shared" si="0"/>
        <v>7.93</v>
      </c>
      <c r="T17" s="16">
        <f t="shared" si="0"/>
        <v>38144.1151679</v>
      </c>
    </row>
    <row r="18" spans="1:20" ht="15" outlineLevel="2">
      <c r="A18" s="12" t="s">
        <v>177</v>
      </c>
      <c r="B18" s="19" t="s">
        <v>178</v>
      </c>
      <c r="C18" s="12">
        <v>509600</v>
      </c>
      <c r="D18" s="12" t="s">
        <v>2</v>
      </c>
      <c r="E18" s="12" t="s">
        <v>111</v>
      </c>
      <c r="F18" s="12" t="s">
        <v>111</v>
      </c>
      <c r="G18" s="54"/>
      <c r="H18" s="55"/>
      <c r="I18" s="54"/>
      <c r="J18" s="54"/>
      <c r="K18" s="14">
        <v>2</v>
      </c>
      <c r="L18" s="13">
        <v>0.1429</v>
      </c>
      <c r="M18" s="54">
        <v>895.983</v>
      </c>
      <c r="N18" s="56"/>
      <c r="O18" s="54"/>
      <c r="P18" s="55"/>
      <c r="Q18" s="54"/>
      <c r="R18" s="54"/>
      <c r="S18" s="54"/>
      <c r="T18" s="16">
        <v>895.983</v>
      </c>
    </row>
    <row r="19" spans="1:20" s="72" customFormat="1" ht="15.75" outlineLevel="1">
      <c r="A19" s="69"/>
      <c r="B19" s="70"/>
      <c r="C19" s="73"/>
      <c r="D19" s="70" t="s">
        <v>553</v>
      </c>
      <c r="E19" s="69"/>
      <c r="F19" s="69"/>
      <c r="G19" s="74">
        <f aca="true" t="shared" si="1" ref="G19:T19">SUBTOTAL(9,G18:G18)</f>
        <v>0</v>
      </c>
      <c r="H19" s="75">
        <f t="shared" si="1"/>
        <v>0</v>
      </c>
      <c r="I19" s="74">
        <f t="shared" si="1"/>
        <v>0</v>
      </c>
      <c r="J19" s="74">
        <f t="shared" si="1"/>
        <v>0</v>
      </c>
      <c r="K19" s="71">
        <f t="shared" si="1"/>
        <v>2</v>
      </c>
      <c r="L19" s="69">
        <f t="shared" si="1"/>
        <v>0.1429</v>
      </c>
      <c r="M19" s="74">
        <f t="shared" si="1"/>
        <v>895.983</v>
      </c>
      <c r="N19" s="69">
        <f t="shared" si="1"/>
        <v>0</v>
      </c>
      <c r="O19" s="74">
        <f t="shared" si="1"/>
        <v>0</v>
      </c>
      <c r="P19" s="75">
        <f t="shared" si="1"/>
        <v>0</v>
      </c>
      <c r="Q19" s="74">
        <f t="shared" si="1"/>
        <v>0</v>
      </c>
      <c r="R19" s="74">
        <f t="shared" si="1"/>
        <v>0</v>
      </c>
      <c r="S19" s="74">
        <f t="shared" si="1"/>
        <v>0</v>
      </c>
      <c r="T19" s="16">
        <f t="shared" si="1"/>
        <v>895.983</v>
      </c>
    </row>
    <row r="20" spans="1:20" ht="15" outlineLevel="2">
      <c r="A20" s="5" t="s">
        <v>177</v>
      </c>
      <c r="B20" s="19" t="s">
        <v>205</v>
      </c>
      <c r="C20" s="6" t="s">
        <v>206</v>
      </c>
      <c r="D20" s="5" t="s">
        <v>325</v>
      </c>
      <c r="E20" s="5" t="s">
        <v>107</v>
      </c>
      <c r="F20" s="7">
        <v>15</v>
      </c>
      <c r="G20" s="8">
        <v>1013.120039</v>
      </c>
      <c r="H20" s="9">
        <v>2916</v>
      </c>
      <c r="I20" s="8">
        <v>291.6</v>
      </c>
      <c r="J20" s="8"/>
      <c r="K20" s="15"/>
      <c r="L20" s="5"/>
      <c r="M20" s="8"/>
      <c r="N20" s="5"/>
      <c r="O20" s="8"/>
      <c r="P20" s="9"/>
      <c r="Q20" s="8"/>
      <c r="R20" s="8"/>
      <c r="S20" s="8"/>
      <c r="T20" s="16">
        <v>1304.720039</v>
      </c>
    </row>
    <row r="21" spans="1:20" ht="15" outlineLevel="2">
      <c r="A21" s="5" t="s">
        <v>177</v>
      </c>
      <c r="B21" s="19" t="s">
        <v>205</v>
      </c>
      <c r="C21" s="6" t="s">
        <v>206</v>
      </c>
      <c r="D21" s="5" t="s">
        <v>325</v>
      </c>
      <c r="E21" s="5" t="s">
        <v>107</v>
      </c>
      <c r="F21" s="7" t="s">
        <v>137</v>
      </c>
      <c r="G21" s="8">
        <v>110.77337500000002</v>
      </c>
      <c r="H21" s="9">
        <v>26</v>
      </c>
      <c r="I21" s="8">
        <v>1.56</v>
      </c>
      <c r="J21" s="8"/>
      <c r="K21" s="15"/>
      <c r="L21" s="5"/>
      <c r="M21" s="8"/>
      <c r="N21" s="5"/>
      <c r="O21" s="8"/>
      <c r="P21" s="9"/>
      <c r="Q21" s="8"/>
      <c r="R21" s="8"/>
      <c r="S21" s="8"/>
      <c r="T21" s="16">
        <v>112.33337500000002</v>
      </c>
    </row>
    <row r="22" spans="1:20" ht="15" outlineLevel="2">
      <c r="A22" s="5" t="s">
        <v>177</v>
      </c>
      <c r="B22" s="19" t="s">
        <v>205</v>
      </c>
      <c r="C22" s="6" t="s">
        <v>206</v>
      </c>
      <c r="D22" s="5" t="s">
        <v>325</v>
      </c>
      <c r="E22" s="5" t="s">
        <v>107</v>
      </c>
      <c r="F22" s="7" t="s">
        <v>138</v>
      </c>
      <c r="G22" s="8">
        <v>113.690346</v>
      </c>
      <c r="H22" s="9">
        <v>70</v>
      </c>
      <c r="I22" s="8">
        <v>4.2</v>
      </c>
      <c r="J22" s="8"/>
      <c r="K22" s="15"/>
      <c r="L22" s="5"/>
      <c r="M22" s="8"/>
      <c r="N22" s="5"/>
      <c r="O22" s="8"/>
      <c r="P22" s="9"/>
      <c r="Q22" s="8"/>
      <c r="R22" s="8"/>
      <c r="S22" s="8"/>
      <c r="T22" s="16">
        <v>117.89034600000001</v>
      </c>
    </row>
    <row r="23" spans="1:20" ht="15" outlineLevel="2">
      <c r="A23" s="5" t="s">
        <v>177</v>
      </c>
      <c r="B23" s="19" t="s">
        <v>205</v>
      </c>
      <c r="C23" s="6" t="s">
        <v>206</v>
      </c>
      <c r="D23" s="5" t="s">
        <v>325</v>
      </c>
      <c r="E23" s="5" t="s">
        <v>107</v>
      </c>
      <c r="F23" s="7" t="s">
        <v>139</v>
      </c>
      <c r="G23" s="8">
        <v>49.2681</v>
      </c>
      <c r="H23" s="9">
        <v>100</v>
      </c>
      <c r="I23" s="8">
        <v>6</v>
      </c>
      <c r="J23" s="8"/>
      <c r="K23" s="15"/>
      <c r="L23" s="5"/>
      <c r="M23" s="8"/>
      <c r="N23" s="5"/>
      <c r="O23" s="8"/>
      <c r="P23" s="9"/>
      <c r="Q23" s="8"/>
      <c r="R23" s="8"/>
      <c r="S23" s="8"/>
      <c r="T23" s="16">
        <v>55.2681</v>
      </c>
    </row>
    <row r="24" spans="1:20" ht="15" outlineLevel="2">
      <c r="A24" s="5" t="s">
        <v>177</v>
      </c>
      <c r="B24" s="19" t="s">
        <v>205</v>
      </c>
      <c r="C24" s="6" t="s">
        <v>206</v>
      </c>
      <c r="D24" s="5" t="s">
        <v>325</v>
      </c>
      <c r="E24" s="5" t="s">
        <v>107</v>
      </c>
      <c r="F24" s="7" t="s">
        <v>116</v>
      </c>
      <c r="G24" s="8">
        <v>58.31689359999996</v>
      </c>
      <c r="H24" s="9">
        <v>66</v>
      </c>
      <c r="I24" s="8">
        <v>31.68</v>
      </c>
      <c r="J24" s="8"/>
      <c r="K24" s="15"/>
      <c r="L24" s="5"/>
      <c r="M24" s="8"/>
      <c r="N24" s="5"/>
      <c r="O24" s="8"/>
      <c r="P24" s="9"/>
      <c r="Q24" s="8"/>
      <c r="R24" s="8"/>
      <c r="S24" s="8"/>
      <c r="T24" s="16">
        <v>89.99689359999996</v>
      </c>
    </row>
    <row r="25" spans="1:20" ht="15" outlineLevel="2">
      <c r="A25" s="5" t="s">
        <v>177</v>
      </c>
      <c r="B25" s="19" t="s">
        <v>205</v>
      </c>
      <c r="C25" s="6" t="s">
        <v>206</v>
      </c>
      <c r="D25" s="5" t="s">
        <v>325</v>
      </c>
      <c r="E25" s="5" t="s">
        <v>107</v>
      </c>
      <c r="F25" s="5" t="s">
        <v>110</v>
      </c>
      <c r="G25" s="52"/>
      <c r="H25" s="53"/>
      <c r="I25" s="52"/>
      <c r="J25" s="52">
        <v>180</v>
      </c>
      <c r="K25" s="15"/>
      <c r="L25" s="5"/>
      <c r="M25" s="52"/>
      <c r="N25" s="5"/>
      <c r="O25" s="52"/>
      <c r="P25" s="53"/>
      <c r="Q25" s="52"/>
      <c r="R25" s="52"/>
      <c r="S25" s="52"/>
      <c r="T25" s="16">
        <v>180</v>
      </c>
    </row>
    <row r="26" spans="1:20" ht="15" outlineLevel="2">
      <c r="A26" s="5" t="s">
        <v>177</v>
      </c>
      <c r="B26" s="19" t="s">
        <v>205</v>
      </c>
      <c r="C26" s="6" t="s">
        <v>492</v>
      </c>
      <c r="D26" s="5" t="s">
        <v>325</v>
      </c>
      <c r="E26" s="5" t="s">
        <v>36</v>
      </c>
      <c r="F26" s="5" t="s">
        <v>36</v>
      </c>
      <c r="G26" s="52"/>
      <c r="H26" s="53"/>
      <c r="I26" s="52"/>
      <c r="J26" s="52"/>
      <c r="K26" s="15"/>
      <c r="L26" s="5"/>
      <c r="M26" s="52"/>
      <c r="N26" s="15">
        <v>8.25</v>
      </c>
      <c r="O26" s="52">
        <v>594</v>
      </c>
      <c r="P26" s="53"/>
      <c r="Q26" s="52"/>
      <c r="R26" s="52"/>
      <c r="S26" s="52"/>
      <c r="T26" s="16">
        <v>594</v>
      </c>
    </row>
    <row r="27" spans="1:20" ht="15" outlineLevel="2">
      <c r="A27" s="12" t="s">
        <v>177</v>
      </c>
      <c r="B27" s="19" t="s">
        <v>205</v>
      </c>
      <c r="C27" s="12" t="s">
        <v>492</v>
      </c>
      <c r="D27" s="12" t="s">
        <v>325</v>
      </c>
      <c r="E27" s="12" t="s">
        <v>111</v>
      </c>
      <c r="F27" s="12" t="s">
        <v>111</v>
      </c>
      <c r="G27" s="54"/>
      <c r="H27" s="55"/>
      <c r="I27" s="54"/>
      <c r="J27" s="54"/>
      <c r="K27" s="14">
        <v>4</v>
      </c>
      <c r="L27" s="13">
        <v>0.1</v>
      </c>
      <c r="M27" s="54">
        <v>1254</v>
      </c>
      <c r="N27" s="56"/>
      <c r="O27" s="54"/>
      <c r="P27" s="55"/>
      <c r="Q27" s="54"/>
      <c r="R27" s="54"/>
      <c r="S27" s="54"/>
      <c r="T27" s="16">
        <v>1254</v>
      </c>
    </row>
    <row r="28" spans="1:20" ht="15" outlineLevel="2">
      <c r="A28" s="5" t="s">
        <v>177</v>
      </c>
      <c r="B28" s="19" t="s">
        <v>205</v>
      </c>
      <c r="C28" s="6" t="s">
        <v>206</v>
      </c>
      <c r="D28" s="5" t="s">
        <v>325</v>
      </c>
      <c r="E28" s="5" t="s">
        <v>133</v>
      </c>
      <c r="F28" s="5" t="s">
        <v>133</v>
      </c>
      <c r="G28" s="52"/>
      <c r="H28" s="53"/>
      <c r="I28" s="52"/>
      <c r="J28" s="52"/>
      <c r="K28" s="15"/>
      <c r="L28" s="5"/>
      <c r="M28" s="52"/>
      <c r="N28" s="5"/>
      <c r="O28" s="52"/>
      <c r="P28" s="53"/>
      <c r="Q28" s="52"/>
      <c r="R28" s="52"/>
      <c r="S28" s="52">
        <v>12.67</v>
      </c>
      <c r="T28" s="16">
        <v>12.67</v>
      </c>
    </row>
    <row r="29" spans="1:20" s="72" customFormat="1" ht="15.75" outlineLevel="1">
      <c r="A29" s="69"/>
      <c r="B29" s="70"/>
      <c r="C29" s="73"/>
      <c r="D29" s="70" t="s">
        <v>572</v>
      </c>
      <c r="E29" s="69"/>
      <c r="F29" s="69"/>
      <c r="G29" s="74">
        <f aca="true" t="shared" si="2" ref="G29:T29">SUBTOTAL(9,G20:G28)</f>
        <v>1345.1687536000002</v>
      </c>
      <c r="H29" s="75">
        <f t="shared" si="2"/>
        <v>3178</v>
      </c>
      <c r="I29" s="74">
        <f t="shared" si="2"/>
        <v>335.04</v>
      </c>
      <c r="J29" s="74">
        <f t="shared" si="2"/>
        <v>180</v>
      </c>
      <c r="K29" s="71">
        <f t="shared" si="2"/>
        <v>4</v>
      </c>
      <c r="L29" s="69">
        <f t="shared" si="2"/>
        <v>0.1</v>
      </c>
      <c r="M29" s="74">
        <f t="shared" si="2"/>
        <v>1254</v>
      </c>
      <c r="N29" s="69">
        <f t="shared" si="2"/>
        <v>8.25</v>
      </c>
      <c r="O29" s="74">
        <f t="shared" si="2"/>
        <v>594</v>
      </c>
      <c r="P29" s="75">
        <f t="shared" si="2"/>
        <v>0</v>
      </c>
      <c r="Q29" s="74">
        <f t="shared" si="2"/>
        <v>0</v>
      </c>
      <c r="R29" s="74">
        <f t="shared" si="2"/>
        <v>0</v>
      </c>
      <c r="S29" s="74">
        <f t="shared" si="2"/>
        <v>12.67</v>
      </c>
      <c r="T29" s="16">
        <f t="shared" si="2"/>
        <v>3720.8787536</v>
      </c>
    </row>
    <row r="30" spans="1:20" ht="15" outlineLevel="2">
      <c r="A30" s="5" t="s">
        <v>177</v>
      </c>
      <c r="B30" s="19" t="s">
        <v>205</v>
      </c>
      <c r="C30" s="6">
        <v>503101</v>
      </c>
      <c r="D30" s="5" t="s">
        <v>326</v>
      </c>
      <c r="E30" s="5" t="s">
        <v>107</v>
      </c>
      <c r="F30" s="7">
        <v>15</v>
      </c>
      <c r="G30" s="8">
        <v>210.57921100000002</v>
      </c>
      <c r="H30" s="9">
        <v>604</v>
      </c>
      <c r="I30" s="8">
        <v>60.4</v>
      </c>
      <c r="J30" s="8"/>
      <c r="K30" s="15"/>
      <c r="L30" s="5"/>
      <c r="M30" s="8"/>
      <c r="N30" s="5"/>
      <c r="O30" s="8"/>
      <c r="P30" s="9"/>
      <c r="Q30" s="8"/>
      <c r="R30" s="8"/>
      <c r="S30" s="8"/>
      <c r="T30" s="16">
        <v>270.979211</v>
      </c>
    </row>
    <row r="31" spans="1:20" ht="15" outlineLevel="2">
      <c r="A31" s="5" t="s">
        <v>177</v>
      </c>
      <c r="B31" s="19" t="s">
        <v>205</v>
      </c>
      <c r="C31" s="6">
        <v>503101</v>
      </c>
      <c r="D31" s="5" t="s">
        <v>326</v>
      </c>
      <c r="E31" s="5" t="s">
        <v>107</v>
      </c>
      <c r="F31" s="7" t="s">
        <v>137</v>
      </c>
      <c r="G31" s="8">
        <v>107.57898000000002</v>
      </c>
      <c r="H31" s="9">
        <v>20</v>
      </c>
      <c r="I31" s="8">
        <v>1.2</v>
      </c>
      <c r="J31" s="8"/>
      <c r="K31" s="15"/>
      <c r="L31" s="5"/>
      <c r="M31" s="8"/>
      <c r="N31" s="5"/>
      <c r="O31" s="8"/>
      <c r="P31" s="9"/>
      <c r="Q31" s="8"/>
      <c r="R31" s="8"/>
      <c r="S31" s="8"/>
      <c r="T31" s="16">
        <v>108.77898000000002</v>
      </c>
    </row>
    <row r="32" spans="1:20" ht="15" outlineLevel="2">
      <c r="A32" s="5" t="s">
        <v>177</v>
      </c>
      <c r="B32" s="19" t="s">
        <v>205</v>
      </c>
      <c r="C32" s="6">
        <v>503101</v>
      </c>
      <c r="D32" s="5" t="s">
        <v>326</v>
      </c>
      <c r="E32" s="5" t="s">
        <v>107</v>
      </c>
      <c r="F32" s="7" t="s">
        <v>138</v>
      </c>
      <c r="G32" s="8">
        <v>41.473413</v>
      </c>
      <c r="H32" s="9">
        <v>25</v>
      </c>
      <c r="I32" s="8">
        <v>1.5</v>
      </c>
      <c r="J32" s="8"/>
      <c r="K32" s="15"/>
      <c r="L32" s="5"/>
      <c r="M32" s="8"/>
      <c r="N32" s="5"/>
      <c r="O32" s="8"/>
      <c r="P32" s="9"/>
      <c r="Q32" s="8"/>
      <c r="R32" s="8"/>
      <c r="S32" s="8"/>
      <c r="T32" s="16">
        <v>42.973413</v>
      </c>
    </row>
    <row r="33" spans="1:20" ht="15" outlineLevel="2">
      <c r="A33" s="5" t="s">
        <v>177</v>
      </c>
      <c r="B33" s="19" t="s">
        <v>205</v>
      </c>
      <c r="C33" s="6">
        <v>503101</v>
      </c>
      <c r="D33" s="5" t="s">
        <v>326</v>
      </c>
      <c r="E33" s="5" t="s">
        <v>107</v>
      </c>
      <c r="F33" s="7" t="s">
        <v>139</v>
      </c>
      <c r="G33" s="8">
        <v>19.127674999999996</v>
      </c>
      <c r="H33" s="9">
        <v>39</v>
      </c>
      <c r="I33" s="8">
        <v>2.34</v>
      </c>
      <c r="J33" s="8"/>
      <c r="K33" s="15"/>
      <c r="L33" s="5"/>
      <c r="M33" s="8"/>
      <c r="N33" s="5"/>
      <c r="O33" s="8"/>
      <c r="P33" s="9"/>
      <c r="Q33" s="8"/>
      <c r="R33" s="8"/>
      <c r="S33" s="8"/>
      <c r="T33" s="16">
        <v>21.467674999999996</v>
      </c>
    </row>
    <row r="34" spans="1:20" ht="15" outlineLevel="2">
      <c r="A34" s="5" t="s">
        <v>177</v>
      </c>
      <c r="B34" s="19" t="s">
        <v>205</v>
      </c>
      <c r="C34" s="6">
        <v>503101</v>
      </c>
      <c r="D34" s="5" t="s">
        <v>326</v>
      </c>
      <c r="E34" s="5" t="s">
        <v>107</v>
      </c>
      <c r="F34" s="7" t="s">
        <v>116</v>
      </c>
      <c r="G34" s="8">
        <v>11.8659506</v>
      </c>
      <c r="H34" s="9">
        <v>13</v>
      </c>
      <c r="I34" s="8">
        <v>6.24</v>
      </c>
      <c r="J34" s="8"/>
      <c r="K34" s="15"/>
      <c r="L34" s="5"/>
      <c r="M34" s="8"/>
      <c r="N34" s="5"/>
      <c r="O34" s="8"/>
      <c r="P34" s="9"/>
      <c r="Q34" s="8"/>
      <c r="R34" s="8"/>
      <c r="S34" s="8"/>
      <c r="T34" s="16">
        <v>18.1059506</v>
      </c>
    </row>
    <row r="35" spans="1:20" ht="15" outlineLevel="2">
      <c r="A35" s="5" t="s">
        <v>177</v>
      </c>
      <c r="B35" s="19" t="s">
        <v>205</v>
      </c>
      <c r="C35" s="6">
        <v>503101</v>
      </c>
      <c r="D35" s="5" t="s">
        <v>326</v>
      </c>
      <c r="E35" s="5" t="s">
        <v>107</v>
      </c>
      <c r="F35" s="5" t="s">
        <v>110</v>
      </c>
      <c r="G35" s="52"/>
      <c r="H35" s="53"/>
      <c r="I35" s="52"/>
      <c r="J35" s="52">
        <v>180</v>
      </c>
      <c r="K35" s="15"/>
      <c r="L35" s="5"/>
      <c r="M35" s="52"/>
      <c r="N35" s="5"/>
      <c r="O35" s="52"/>
      <c r="P35" s="53"/>
      <c r="Q35" s="52"/>
      <c r="R35" s="52"/>
      <c r="S35" s="52"/>
      <c r="T35" s="16">
        <v>180</v>
      </c>
    </row>
    <row r="36" spans="1:20" ht="15" outlineLevel="2">
      <c r="A36" s="5" t="s">
        <v>177</v>
      </c>
      <c r="B36" s="19" t="s">
        <v>205</v>
      </c>
      <c r="C36" s="6">
        <v>503101</v>
      </c>
      <c r="D36" s="5" t="s">
        <v>326</v>
      </c>
      <c r="E36" s="5" t="s">
        <v>36</v>
      </c>
      <c r="F36" s="5" t="s">
        <v>36</v>
      </c>
      <c r="G36" s="52"/>
      <c r="H36" s="53"/>
      <c r="I36" s="52"/>
      <c r="J36" s="52"/>
      <c r="K36" s="15"/>
      <c r="L36" s="5"/>
      <c r="M36" s="52"/>
      <c r="N36" s="15">
        <v>0.25</v>
      </c>
      <c r="O36" s="52">
        <v>18</v>
      </c>
      <c r="P36" s="53"/>
      <c r="Q36" s="52"/>
      <c r="R36" s="52"/>
      <c r="S36" s="52"/>
      <c r="T36" s="16">
        <v>18</v>
      </c>
    </row>
    <row r="37" spans="1:20" ht="15" outlineLevel="2">
      <c r="A37" s="12" t="s">
        <v>177</v>
      </c>
      <c r="B37" s="19" t="s">
        <v>205</v>
      </c>
      <c r="C37" s="12">
        <v>503101</v>
      </c>
      <c r="D37" s="12" t="s">
        <v>326</v>
      </c>
      <c r="E37" s="12" t="s">
        <v>111</v>
      </c>
      <c r="F37" s="12" t="s">
        <v>111</v>
      </c>
      <c r="G37" s="54"/>
      <c r="H37" s="55"/>
      <c r="I37" s="54"/>
      <c r="J37" s="54"/>
      <c r="K37" s="14">
        <v>2</v>
      </c>
      <c r="L37" s="13">
        <v>1</v>
      </c>
      <c r="M37" s="54">
        <v>6270</v>
      </c>
      <c r="N37" s="56"/>
      <c r="O37" s="54"/>
      <c r="P37" s="55"/>
      <c r="Q37" s="54"/>
      <c r="R37" s="54"/>
      <c r="S37" s="54"/>
      <c r="T37" s="16">
        <v>6270</v>
      </c>
    </row>
    <row r="38" spans="1:20" ht="15" outlineLevel="2">
      <c r="A38" s="5" t="s">
        <v>177</v>
      </c>
      <c r="B38" s="19" t="s">
        <v>205</v>
      </c>
      <c r="C38" s="6">
        <v>503101</v>
      </c>
      <c r="D38" s="5" t="s">
        <v>326</v>
      </c>
      <c r="E38" s="5" t="s">
        <v>133</v>
      </c>
      <c r="F38" s="5" t="s">
        <v>133</v>
      </c>
      <c r="G38" s="52"/>
      <c r="H38" s="53"/>
      <c r="I38" s="52"/>
      <c r="J38" s="52"/>
      <c r="K38" s="15"/>
      <c r="L38" s="5"/>
      <c r="M38" s="52"/>
      <c r="N38" s="5"/>
      <c r="O38" s="52"/>
      <c r="P38" s="53"/>
      <c r="Q38" s="52"/>
      <c r="R38" s="52"/>
      <c r="S38" s="52">
        <v>28.72</v>
      </c>
      <c r="T38" s="16">
        <v>28.72</v>
      </c>
    </row>
    <row r="39" spans="1:20" s="72" customFormat="1" ht="15.75" outlineLevel="1" collapsed="1">
      <c r="A39" s="69"/>
      <c r="B39" s="70"/>
      <c r="C39" s="73"/>
      <c r="D39" s="70" t="s">
        <v>573</v>
      </c>
      <c r="E39" s="69"/>
      <c r="F39" s="69"/>
      <c r="G39" s="74">
        <f aca="true" t="shared" si="3" ref="G39:T39">SUBTOTAL(9,G30:G38)</f>
        <v>390.62522960000007</v>
      </c>
      <c r="H39" s="75">
        <f t="shared" si="3"/>
        <v>701</v>
      </c>
      <c r="I39" s="74">
        <f t="shared" si="3"/>
        <v>71.67999999999999</v>
      </c>
      <c r="J39" s="74">
        <f t="shared" si="3"/>
        <v>180</v>
      </c>
      <c r="K39" s="71">
        <f t="shared" si="3"/>
        <v>2</v>
      </c>
      <c r="L39" s="69">
        <f t="shared" si="3"/>
        <v>1</v>
      </c>
      <c r="M39" s="74">
        <f t="shared" si="3"/>
        <v>6270</v>
      </c>
      <c r="N39" s="69">
        <f t="shared" si="3"/>
        <v>0.25</v>
      </c>
      <c r="O39" s="74">
        <f t="shared" si="3"/>
        <v>18</v>
      </c>
      <c r="P39" s="75">
        <f t="shared" si="3"/>
        <v>0</v>
      </c>
      <c r="Q39" s="74">
        <f t="shared" si="3"/>
        <v>0</v>
      </c>
      <c r="R39" s="74">
        <f t="shared" si="3"/>
        <v>0</v>
      </c>
      <c r="S39" s="74">
        <f t="shared" si="3"/>
        <v>28.72</v>
      </c>
      <c r="T39" s="16">
        <f t="shared" si="3"/>
        <v>6959.0252296</v>
      </c>
    </row>
    <row r="40" spans="1:20" ht="15" outlineLevel="2">
      <c r="A40" s="5" t="s">
        <v>177</v>
      </c>
      <c r="B40" s="19" t="s">
        <v>205</v>
      </c>
      <c r="C40" s="6">
        <v>504101</v>
      </c>
      <c r="D40" s="5" t="s">
        <v>327</v>
      </c>
      <c r="E40" s="5" t="s">
        <v>107</v>
      </c>
      <c r="F40" s="7">
        <v>15</v>
      </c>
      <c r="G40" s="8">
        <v>341.210071</v>
      </c>
      <c r="H40" s="9">
        <v>979</v>
      </c>
      <c r="I40" s="8">
        <v>97.9</v>
      </c>
      <c r="J40" s="8"/>
      <c r="K40" s="15"/>
      <c r="L40" s="5"/>
      <c r="M40" s="8"/>
      <c r="N40" s="5"/>
      <c r="O40" s="8"/>
      <c r="P40" s="9"/>
      <c r="Q40" s="8"/>
      <c r="R40" s="8"/>
      <c r="S40" s="8"/>
      <c r="T40" s="16">
        <v>439.11007100000006</v>
      </c>
    </row>
    <row r="41" spans="1:20" ht="15" outlineLevel="2">
      <c r="A41" s="5" t="s">
        <v>177</v>
      </c>
      <c r="B41" s="19" t="s">
        <v>205</v>
      </c>
      <c r="C41" s="6">
        <v>504101</v>
      </c>
      <c r="D41" s="5" t="s">
        <v>327</v>
      </c>
      <c r="E41" s="5" t="s">
        <v>107</v>
      </c>
      <c r="F41" s="7" t="s">
        <v>137</v>
      </c>
      <c r="G41" s="8">
        <v>73.1516455</v>
      </c>
      <c r="H41" s="9">
        <v>20</v>
      </c>
      <c r="I41" s="8">
        <v>1.2</v>
      </c>
      <c r="J41" s="8"/>
      <c r="K41" s="15"/>
      <c r="L41" s="5"/>
      <c r="M41" s="8"/>
      <c r="N41" s="5"/>
      <c r="O41" s="8"/>
      <c r="P41" s="9"/>
      <c r="Q41" s="8"/>
      <c r="R41" s="8"/>
      <c r="S41" s="8"/>
      <c r="T41" s="16">
        <v>74.3516455</v>
      </c>
    </row>
    <row r="42" spans="1:20" ht="15" outlineLevel="2">
      <c r="A42" s="5" t="s">
        <v>177</v>
      </c>
      <c r="B42" s="19" t="s">
        <v>205</v>
      </c>
      <c r="C42" s="6">
        <v>504101</v>
      </c>
      <c r="D42" s="5" t="s">
        <v>327</v>
      </c>
      <c r="E42" s="5" t="s">
        <v>107</v>
      </c>
      <c r="F42" s="7" t="s">
        <v>138</v>
      </c>
      <c r="G42" s="8">
        <v>19.063005000000004</v>
      </c>
      <c r="H42" s="9">
        <v>16</v>
      </c>
      <c r="I42" s="8">
        <v>0.96</v>
      </c>
      <c r="J42" s="8"/>
      <c r="K42" s="15"/>
      <c r="L42" s="5"/>
      <c r="M42" s="8"/>
      <c r="N42" s="5"/>
      <c r="O42" s="8"/>
      <c r="P42" s="9"/>
      <c r="Q42" s="8"/>
      <c r="R42" s="8"/>
      <c r="S42" s="8"/>
      <c r="T42" s="16">
        <v>20.023005000000005</v>
      </c>
    </row>
    <row r="43" spans="1:20" ht="15" outlineLevel="2">
      <c r="A43" s="5" t="s">
        <v>177</v>
      </c>
      <c r="B43" s="19" t="s">
        <v>205</v>
      </c>
      <c r="C43" s="6">
        <v>504101</v>
      </c>
      <c r="D43" s="5" t="s">
        <v>327</v>
      </c>
      <c r="E43" s="5" t="s">
        <v>107</v>
      </c>
      <c r="F43" s="7" t="s">
        <v>139</v>
      </c>
      <c r="G43" s="8">
        <v>67.69035</v>
      </c>
      <c r="H43" s="9">
        <v>144</v>
      </c>
      <c r="I43" s="8">
        <v>8.64</v>
      </c>
      <c r="J43" s="8"/>
      <c r="K43" s="15"/>
      <c r="L43" s="5"/>
      <c r="M43" s="8"/>
      <c r="N43" s="5"/>
      <c r="O43" s="8"/>
      <c r="P43" s="9"/>
      <c r="Q43" s="8"/>
      <c r="R43" s="8"/>
      <c r="S43" s="8"/>
      <c r="T43" s="16">
        <v>76.33035</v>
      </c>
    </row>
    <row r="44" spans="1:20" ht="15" outlineLevel="2">
      <c r="A44" s="5" t="s">
        <v>177</v>
      </c>
      <c r="B44" s="19" t="s">
        <v>205</v>
      </c>
      <c r="C44" s="6">
        <v>504101</v>
      </c>
      <c r="D44" s="5" t="s">
        <v>327</v>
      </c>
      <c r="E44" s="5" t="s">
        <v>107</v>
      </c>
      <c r="F44" s="7" t="s">
        <v>116</v>
      </c>
      <c r="G44" s="8">
        <v>7.5897752</v>
      </c>
      <c r="H44" s="9">
        <v>11</v>
      </c>
      <c r="I44" s="8">
        <v>5.28</v>
      </c>
      <c r="J44" s="8"/>
      <c r="K44" s="15"/>
      <c r="L44" s="5"/>
      <c r="M44" s="8"/>
      <c r="N44" s="5"/>
      <c r="O44" s="8"/>
      <c r="P44" s="9"/>
      <c r="Q44" s="8"/>
      <c r="R44" s="8"/>
      <c r="S44" s="8"/>
      <c r="T44" s="16">
        <v>12.8697752</v>
      </c>
    </row>
    <row r="45" spans="1:20" ht="15" outlineLevel="2">
      <c r="A45" s="5" t="s">
        <v>177</v>
      </c>
      <c r="B45" s="19" t="s">
        <v>205</v>
      </c>
      <c r="C45" s="6">
        <v>504101</v>
      </c>
      <c r="D45" s="5" t="s">
        <v>327</v>
      </c>
      <c r="E45" s="5" t="s">
        <v>107</v>
      </c>
      <c r="F45" s="5" t="s">
        <v>110</v>
      </c>
      <c r="G45" s="52"/>
      <c r="H45" s="53"/>
      <c r="I45" s="52"/>
      <c r="J45" s="52">
        <v>180</v>
      </c>
      <c r="K45" s="15"/>
      <c r="L45" s="5"/>
      <c r="M45" s="52"/>
      <c r="N45" s="5"/>
      <c r="O45" s="52"/>
      <c r="P45" s="53"/>
      <c r="Q45" s="52"/>
      <c r="R45" s="52"/>
      <c r="S45" s="52"/>
      <c r="T45" s="16">
        <v>180</v>
      </c>
    </row>
    <row r="46" spans="1:20" ht="15" outlineLevel="2">
      <c r="A46" s="5" t="s">
        <v>177</v>
      </c>
      <c r="B46" s="19" t="s">
        <v>205</v>
      </c>
      <c r="C46" s="6">
        <v>504101</v>
      </c>
      <c r="D46" s="5" t="s">
        <v>327</v>
      </c>
      <c r="E46" s="5" t="s">
        <v>36</v>
      </c>
      <c r="F46" s="5" t="s">
        <v>36</v>
      </c>
      <c r="G46" s="52"/>
      <c r="H46" s="53"/>
      <c r="I46" s="52"/>
      <c r="J46" s="52"/>
      <c r="K46" s="15"/>
      <c r="L46" s="5"/>
      <c r="M46" s="52"/>
      <c r="N46" s="15">
        <v>0.5</v>
      </c>
      <c r="O46" s="52">
        <v>36</v>
      </c>
      <c r="P46" s="53"/>
      <c r="Q46" s="52"/>
      <c r="R46" s="52"/>
      <c r="S46" s="52"/>
      <c r="T46" s="16">
        <v>36</v>
      </c>
    </row>
    <row r="47" spans="1:20" ht="15" outlineLevel="2">
      <c r="A47" s="5" t="s">
        <v>177</v>
      </c>
      <c r="B47" s="19" t="s">
        <v>205</v>
      </c>
      <c r="C47" s="6">
        <v>504101</v>
      </c>
      <c r="D47" s="5" t="s">
        <v>327</v>
      </c>
      <c r="E47" s="5" t="s">
        <v>107</v>
      </c>
      <c r="F47" s="7" t="s">
        <v>154</v>
      </c>
      <c r="G47" s="8">
        <v>0.319</v>
      </c>
      <c r="H47" s="9">
        <v>1</v>
      </c>
      <c r="I47" s="8">
        <v>0.06</v>
      </c>
      <c r="J47" s="8"/>
      <c r="K47" s="15"/>
      <c r="L47" s="5"/>
      <c r="M47" s="8"/>
      <c r="N47" s="5"/>
      <c r="O47" s="8"/>
      <c r="P47" s="9"/>
      <c r="Q47" s="8"/>
      <c r="R47" s="8"/>
      <c r="S47" s="8"/>
      <c r="T47" s="16">
        <v>0.379</v>
      </c>
    </row>
    <row r="48" spans="1:20" ht="15" outlineLevel="2">
      <c r="A48" s="12" t="s">
        <v>177</v>
      </c>
      <c r="B48" s="20" t="s">
        <v>205</v>
      </c>
      <c r="C48" s="12">
        <v>504101</v>
      </c>
      <c r="D48" s="12" t="s">
        <v>327</v>
      </c>
      <c r="E48" s="12" t="s">
        <v>111</v>
      </c>
      <c r="F48" s="12" t="s">
        <v>111</v>
      </c>
      <c r="G48" s="54"/>
      <c r="H48" s="55"/>
      <c r="I48" s="54"/>
      <c r="J48" s="54"/>
      <c r="K48" s="14">
        <v>2</v>
      </c>
      <c r="L48" s="13">
        <v>1</v>
      </c>
      <c r="M48" s="54">
        <v>6270</v>
      </c>
      <c r="N48" s="56"/>
      <c r="O48" s="54"/>
      <c r="P48" s="55"/>
      <c r="Q48" s="54"/>
      <c r="R48" s="54"/>
      <c r="S48" s="54"/>
      <c r="T48" s="16">
        <v>6270</v>
      </c>
    </row>
    <row r="49" spans="1:20" s="72" customFormat="1" ht="15.75" outlineLevel="1" collapsed="1">
      <c r="A49" s="69"/>
      <c r="B49" s="70"/>
      <c r="C49" s="73"/>
      <c r="D49" s="70" t="s">
        <v>574</v>
      </c>
      <c r="E49" s="69"/>
      <c r="F49" s="69"/>
      <c r="G49" s="74">
        <f aca="true" t="shared" si="4" ref="G49:T49">SUBTOTAL(9,G40:G48)</f>
        <v>509.02384670000004</v>
      </c>
      <c r="H49" s="75">
        <f t="shared" si="4"/>
        <v>1171</v>
      </c>
      <c r="I49" s="74">
        <f t="shared" si="4"/>
        <v>114.04</v>
      </c>
      <c r="J49" s="74">
        <f t="shared" si="4"/>
        <v>180</v>
      </c>
      <c r="K49" s="71">
        <f t="shared" si="4"/>
        <v>2</v>
      </c>
      <c r="L49" s="69">
        <f t="shared" si="4"/>
        <v>1</v>
      </c>
      <c r="M49" s="74">
        <f t="shared" si="4"/>
        <v>6270</v>
      </c>
      <c r="N49" s="69">
        <f t="shared" si="4"/>
        <v>0.5</v>
      </c>
      <c r="O49" s="74">
        <f t="shared" si="4"/>
        <v>36</v>
      </c>
      <c r="P49" s="75">
        <f t="shared" si="4"/>
        <v>0</v>
      </c>
      <c r="Q49" s="74">
        <f t="shared" si="4"/>
        <v>0</v>
      </c>
      <c r="R49" s="74">
        <f t="shared" si="4"/>
        <v>0</v>
      </c>
      <c r="S49" s="74">
        <f t="shared" si="4"/>
        <v>0</v>
      </c>
      <c r="T49" s="16">
        <f t="shared" si="4"/>
        <v>7109.0638467</v>
      </c>
    </row>
    <row r="50" spans="1:20" ht="15" outlineLevel="2">
      <c r="A50" s="5" t="s">
        <v>177</v>
      </c>
      <c r="B50" s="19" t="s">
        <v>205</v>
      </c>
      <c r="C50" s="6">
        <v>502230</v>
      </c>
      <c r="D50" s="5" t="s">
        <v>328</v>
      </c>
      <c r="E50" s="5" t="s">
        <v>107</v>
      </c>
      <c r="F50" s="7">
        <v>15</v>
      </c>
      <c r="G50" s="8">
        <v>72.80946200000017</v>
      </c>
      <c r="H50" s="9">
        <v>209</v>
      </c>
      <c r="I50" s="8">
        <v>20.9</v>
      </c>
      <c r="J50" s="8"/>
      <c r="K50" s="15"/>
      <c r="L50" s="5"/>
      <c r="M50" s="8"/>
      <c r="N50" s="5"/>
      <c r="O50" s="8"/>
      <c r="P50" s="9"/>
      <c r="Q50" s="8"/>
      <c r="R50" s="8"/>
      <c r="S50" s="8"/>
      <c r="T50" s="16">
        <v>93.70946200000017</v>
      </c>
    </row>
    <row r="51" spans="1:20" ht="15" outlineLevel="2">
      <c r="A51" s="5" t="s">
        <v>177</v>
      </c>
      <c r="B51" s="19" t="s">
        <v>205</v>
      </c>
      <c r="C51" s="6">
        <v>502230</v>
      </c>
      <c r="D51" s="5" t="s">
        <v>328</v>
      </c>
      <c r="E51" s="5" t="s">
        <v>107</v>
      </c>
      <c r="F51" s="7" t="s">
        <v>139</v>
      </c>
      <c r="G51" s="8">
        <v>4.669</v>
      </c>
      <c r="H51" s="9">
        <v>10</v>
      </c>
      <c r="I51" s="8">
        <v>0.6</v>
      </c>
      <c r="J51" s="8"/>
      <c r="K51" s="15"/>
      <c r="L51" s="5"/>
      <c r="M51" s="8"/>
      <c r="N51" s="5"/>
      <c r="O51" s="8"/>
      <c r="P51" s="9"/>
      <c r="Q51" s="8"/>
      <c r="R51" s="8"/>
      <c r="S51" s="8"/>
      <c r="T51" s="16">
        <v>5.268999999999999</v>
      </c>
    </row>
    <row r="52" spans="1:20" ht="15" outlineLevel="2">
      <c r="A52" s="5" t="s">
        <v>177</v>
      </c>
      <c r="B52" s="19" t="s">
        <v>205</v>
      </c>
      <c r="C52" s="6">
        <v>502230</v>
      </c>
      <c r="D52" s="5" t="s">
        <v>328</v>
      </c>
      <c r="E52" s="5" t="s">
        <v>107</v>
      </c>
      <c r="F52" s="5" t="s">
        <v>110</v>
      </c>
      <c r="G52" s="52"/>
      <c r="H52" s="53"/>
      <c r="I52" s="52"/>
      <c r="J52" s="52">
        <v>180</v>
      </c>
      <c r="K52" s="15"/>
      <c r="L52" s="5"/>
      <c r="M52" s="52"/>
      <c r="N52" s="5"/>
      <c r="O52" s="52"/>
      <c r="P52" s="53"/>
      <c r="Q52" s="52"/>
      <c r="R52" s="52"/>
      <c r="S52" s="52"/>
      <c r="T52" s="16">
        <v>180</v>
      </c>
    </row>
    <row r="53" spans="1:20" ht="15" outlineLevel="2">
      <c r="A53" s="12" t="s">
        <v>177</v>
      </c>
      <c r="B53" s="20" t="s">
        <v>205</v>
      </c>
      <c r="C53" s="12">
        <v>502230</v>
      </c>
      <c r="D53" s="12" t="s">
        <v>328</v>
      </c>
      <c r="E53" s="12" t="s">
        <v>111</v>
      </c>
      <c r="F53" s="12" t="s">
        <v>111</v>
      </c>
      <c r="G53" s="54"/>
      <c r="H53" s="55"/>
      <c r="I53" s="54"/>
      <c r="J53" s="54"/>
      <c r="K53" s="14">
        <v>2</v>
      </c>
      <c r="L53" s="13">
        <v>0.5</v>
      </c>
      <c r="M53" s="54">
        <v>3135</v>
      </c>
      <c r="N53" s="56"/>
      <c r="O53" s="54"/>
      <c r="P53" s="55"/>
      <c r="Q53" s="54"/>
      <c r="R53" s="54"/>
      <c r="S53" s="54"/>
      <c r="T53" s="16">
        <v>3135</v>
      </c>
    </row>
    <row r="54" spans="1:20" s="72" customFormat="1" ht="15.75" outlineLevel="1" collapsed="1">
      <c r="A54" s="69"/>
      <c r="B54" s="70"/>
      <c r="C54" s="73"/>
      <c r="D54" s="70" t="s">
        <v>575</v>
      </c>
      <c r="E54" s="69"/>
      <c r="F54" s="69"/>
      <c r="G54" s="74">
        <f aca="true" t="shared" si="5" ref="G54:T54">SUBTOTAL(9,G50:G53)</f>
        <v>77.47846200000016</v>
      </c>
      <c r="H54" s="75">
        <f t="shared" si="5"/>
        <v>219</v>
      </c>
      <c r="I54" s="74">
        <f t="shared" si="5"/>
        <v>21.5</v>
      </c>
      <c r="J54" s="74">
        <f t="shared" si="5"/>
        <v>180</v>
      </c>
      <c r="K54" s="71">
        <f t="shared" si="5"/>
        <v>2</v>
      </c>
      <c r="L54" s="69">
        <f t="shared" si="5"/>
        <v>0.5</v>
      </c>
      <c r="M54" s="74">
        <f t="shared" si="5"/>
        <v>3135</v>
      </c>
      <c r="N54" s="69">
        <f t="shared" si="5"/>
        <v>0</v>
      </c>
      <c r="O54" s="74">
        <f t="shared" si="5"/>
        <v>0</v>
      </c>
      <c r="P54" s="75">
        <f t="shared" si="5"/>
        <v>0</v>
      </c>
      <c r="Q54" s="74">
        <f t="shared" si="5"/>
        <v>0</v>
      </c>
      <c r="R54" s="74">
        <f t="shared" si="5"/>
        <v>0</v>
      </c>
      <c r="S54" s="74">
        <f t="shared" si="5"/>
        <v>0</v>
      </c>
      <c r="T54" s="16">
        <f t="shared" si="5"/>
        <v>3413.978462</v>
      </c>
    </row>
    <row r="55" spans="1:20" ht="15" outlineLevel="2">
      <c r="A55" s="5" t="s">
        <v>177</v>
      </c>
      <c r="B55" s="19" t="s">
        <v>205</v>
      </c>
      <c r="C55" s="6">
        <v>504401</v>
      </c>
      <c r="D55" s="5" t="s">
        <v>329</v>
      </c>
      <c r="E55" s="5" t="s">
        <v>107</v>
      </c>
      <c r="F55" s="7">
        <v>15</v>
      </c>
      <c r="G55" s="8">
        <v>588.5851849999992</v>
      </c>
      <c r="H55" s="9">
        <v>1700</v>
      </c>
      <c r="I55" s="8">
        <v>170</v>
      </c>
      <c r="J55" s="8"/>
      <c r="K55" s="15"/>
      <c r="L55" s="5"/>
      <c r="M55" s="8"/>
      <c r="N55" s="5"/>
      <c r="O55" s="8"/>
      <c r="P55" s="9"/>
      <c r="Q55" s="8"/>
      <c r="R55" s="8"/>
      <c r="S55" s="8"/>
      <c r="T55" s="16">
        <v>758.5851849999992</v>
      </c>
    </row>
    <row r="56" spans="1:20" ht="15" outlineLevel="2">
      <c r="A56" s="5" t="s">
        <v>177</v>
      </c>
      <c r="B56" s="19" t="s">
        <v>205</v>
      </c>
      <c r="C56" s="6">
        <v>504401</v>
      </c>
      <c r="D56" s="5" t="s">
        <v>329</v>
      </c>
      <c r="E56" s="5" t="s">
        <v>107</v>
      </c>
      <c r="F56" s="7" t="s">
        <v>137</v>
      </c>
      <c r="G56" s="8">
        <v>259.364265</v>
      </c>
      <c r="H56" s="9">
        <v>55</v>
      </c>
      <c r="I56" s="8">
        <v>3.3</v>
      </c>
      <c r="J56" s="8"/>
      <c r="K56" s="15"/>
      <c r="L56" s="5"/>
      <c r="M56" s="8"/>
      <c r="N56" s="5"/>
      <c r="O56" s="8"/>
      <c r="P56" s="9"/>
      <c r="Q56" s="8"/>
      <c r="R56" s="8"/>
      <c r="S56" s="8"/>
      <c r="T56" s="16">
        <v>262.664265</v>
      </c>
    </row>
    <row r="57" spans="1:20" ht="15" outlineLevel="2">
      <c r="A57" s="5" t="s">
        <v>177</v>
      </c>
      <c r="B57" s="19" t="s">
        <v>205</v>
      </c>
      <c r="C57" s="6">
        <v>504401</v>
      </c>
      <c r="D57" s="5" t="s">
        <v>329</v>
      </c>
      <c r="E57" s="5" t="s">
        <v>107</v>
      </c>
      <c r="F57" s="7" t="s">
        <v>138</v>
      </c>
      <c r="G57" s="8">
        <v>227.70430800000003</v>
      </c>
      <c r="H57" s="9">
        <v>90</v>
      </c>
      <c r="I57" s="8">
        <v>5.4</v>
      </c>
      <c r="J57" s="8"/>
      <c r="K57" s="15"/>
      <c r="L57" s="5"/>
      <c r="M57" s="8"/>
      <c r="N57" s="5"/>
      <c r="O57" s="8"/>
      <c r="P57" s="9"/>
      <c r="Q57" s="8"/>
      <c r="R57" s="8"/>
      <c r="S57" s="8"/>
      <c r="T57" s="16">
        <v>233.10430800000003</v>
      </c>
    </row>
    <row r="58" spans="1:20" ht="15" outlineLevel="2">
      <c r="A58" s="5" t="s">
        <v>177</v>
      </c>
      <c r="B58" s="19" t="s">
        <v>205</v>
      </c>
      <c r="C58" s="6">
        <v>504401</v>
      </c>
      <c r="D58" s="5" t="s">
        <v>329</v>
      </c>
      <c r="E58" s="5" t="s">
        <v>107</v>
      </c>
      <c r="F58" s="7" t="s">
        <v>139</v>
      </c>
      <c r="G58" s="8">
        <v>42.15295</v>
      </c>
      <c r="H58" s="9">
        <v>96</v>
      </c>
      <c r="I58" s="8">
        <v>5.76</v>
      </c>
      <c r="J58" s="8"/>
      <c r="K58" s="15"/>
      <c r="L58" s="5"/>
      <c r="M58" s="8"/>
      <c r="N58" s="5"/>
      <c r="O58" s="8"/>
      <c r="P58" s="9"/>
      <c r="Q58" s="8"/>
      <c r="R58" s="8"/>
      <c r="S58" s="8"/>
      <c r="T58" s="16">
        <v>47.912949999999995</v>
      </c>
    </row>
    <row r="59" spans="1:20" ht="15" outlineLevel="2">
      <c r="A59" s="5" t="s">
        <v>177</v>
      </c>
      <c r="B59" s="19" t="s">
        <v>205</v>
      </c>
      <c r="C59" s="6">
        <v>504401</v>
      </c>
      <c r="D59" s="5" t="s">
        <v>329</v>
      </c>
      <c r="E59" s="5" t="s">
        <v>107</v>
      </c>
      <c r="F59" s="7" t="s">
        <v>116</v>
      </c>
      <c r="G59" s="8">
        <v>59.853115</v>
      </c>
      <c r="H59" s="9">
        <v>48</v>
      </c>
      <c r="I59" s="8">
        <v>23.04</v>
      </c>
      <c r="J59" s="8"/>
      <c r="K59" s="15"/>
      <c r="L59" s="5"/>
      <c r="M59" s="8"/>
      <c r="N59" s="5"/>
      <c r="O59" s="8"/>
      <c r="P59" s="9"/>
      <c r="Q59" s="8"/>
      <c r="R59" s="8"/>
      <c r="S59" s="8"/>
      <c r="T59" s="16">
        <v>82.893115</v>
      </c>
    </row>
    <row r="60" spans="1:20" ht="15" outlineLevel="2">
      <c r="A60" s="5" t="s">
        <v>177</v>
      </c>
      <c r="B60" s="19" t="s">
        <v>205</v>
      </c>
      <c r="C60" s="6">
        <v>504401</v>
      </c>
      <c r="D60" s="5" t="s">
        <v>329</v>
      </c>
      <c r="E60" s="5" t="s">
        <v>107</v>
      </c>
      <c r="F60" s="7" t="s">
        <v>171</v>
      </c>
      <c r="G60" s="8">
        <v>2.470732</v>
      </c>
      <c r="H60" s="9">
        <v>1</v>
      </c>
      <c r="I60" s="8">
        <v>0.06</v>
      </c>
      <c r="J60" s="8"/>
      <c r="K60" s="15"/>
      <c r="L60" s="5"/>
      <c r="M60" s="8"/>
      <c r="N60" s="5"/>
      <c r="O60" s="8"/>
      <c r="P60" s="9"/>
      <c r="Q60" s="8"/>
      <c r="R60" s="8"/>
      <c r="S60" s="8"/>
      <c r="T60" s="16">
        <v>2.530732</v>
      </c>
    </row>
    <row r="61" spans="1:20" ht="15" outlineLevel="2">
      <c r="A61" s="5" t="s">
        <v>177</v>
      </c>
      <c r="B61" s="19" t="s">
        <v>205</v>
      </c>
      <c r="C61" s="6">
        <v>504401</v>
      </c>
      <c r="D61" s="5" t="s">
        <v>329</v>
      </c>
      <c r="E61" s="5" t="s">
        <v>107</v>
      </c>
      <c r="F61" s="5" t="s">
        <v>110</v>
      </c>
      <c r="G61" s="52"/>
      <c r="H61" s="53"/>
      <c r="I61" s="52"/>
      <c r="J61" s="52">
        <v>165</v>
      </c>
      <c r="K61" s="15"/>
      <c r="L61" s="5"/>
      <c r="M61" s="52"/>
      <c r="N61" s="5"/>
      <c r="O61" s="52"/>
      <c r="P61" s="53"/>
      <c r="Q61" s="52"/>
      <c r="R61" s="52"/>
      <c r="S61" s="52"/>
      <c r="T61" s="16">
        <v>165</v>
      </c>
    </row>
    <row r="62" spans="1:20" ht="15" outlineLevel="2">
      <c r="A62" s="5" t="s">
        <v>177</v>
      </c>
      <c r="B62" s="19" t="s">
        <v>205</v>
      </c>
      <c r="C62" s="6" t="s">
        <v>330</v>
      </c>
      <c r="D62" s="5" t="s">
        <v>329</v>
      </c>
      <c r="E62" s="5" t="s">
        <v>107</v>
      </c>
      <c r="F62" s="5" t="s">
        <v>110</v>
      </c>
      <c r="G62" s="52"/>
      <c r="H62" s="53"/>
      <c r="I62" s="52"/>
      <c r="J62" s="52">
        <v>15</v>
      </c>
      <c r="K62" s="15"/>
      <c r="L62" s="5"/>
      <c r="M62" s="52"/>
      <c r="N62" s="5"/>
      <c r="O62" s="52"/>
      <c r="P62" s="53"/>
      <c r="Q62" s="52"/>
      <c r="R62" s="52"/>
      <c r="S62" s="52"/>
      <c r="T62" s="16">
        <v>15</v>
      </c>
    </row>
    <row r="63" spans="1:20" ht="15" outlineLevel="2">
      <c r="A63" s="12" t="s">
        <v>177</v>
      </c>
      <c r="B63" s="20" t="s">
        <v>205</v>
      </c>
      <c r="C63" s="12">
        <v>504401</v>
      </c>
      <c r="D63" s="12" t="s">
        <v>329</v>
      </c>
      <c r="E63" s="12" t="s">
        <v>111</v>
      </c>
      <c r="F63" s="12" t="s">
        <v>111</v>
      </c>
      <c r="G63" s="54"/>
      <c r="H63" s="55"/>
      <c r="I63" s="54"/>
      <c r="J63" s="54"/>
      <c r="K63" s="14">
        <v>4</v>
      </c>
      <c r="L63" s="13">
        <v>0.1</v>
      </c>
      <c r="M63" s="54">
        <v>1254</v>
      </c>
      <c r="N63" s="56"/>
      <c r="O63" s="54"/>
      <c r="P63" s="55"/>
      <c r="Q63" s="54"/>
      <c r="R63" s="54"/>
      <c r="S63" s="54"/>
      <c r="T63" s="16">
        <v>1254</v>
      </c>
    </row>
    <row r="64" spans="1:20" ht="15" outlineLevel="2">
      <c r="A64" s="5" t="s">
        <v>177</v>
      </c>
      <c r="B64" s="19" t="s">
        <v>205</v>
      </c>
      <c r="C64" s="6">
        <v>504401</v>
      </c>
      <c r="D64" s="5" t="s">
        <v>329</v>
      </c>
      <c r="E64" s="5" t="s">
        <v>133</v>
      </c>
      <c r="F64" s="5" t="s">
        <v>133</v>
      </c>
      <c r="G64" s="52"/>
      <c r="H64" s="53"/>
      <c r="I64" s="52"/>
      <c r="J64" s="52"/>
      <c r="K64" s="15"/>
      <c r="L64" s="5"/>
      <c r="M64" s="52"/>
      <c r="N64" s="5"/>
      <c r="O64" s="52"/>
      <c r="P64" s="53"/>
      <c r="Q64" s="52"/>
      <c r="R64" s="52"/>
      <c r="S64" s="52">
        <v>32.44</v>
      </c>
      <c r="T64" s="16">
        <v>32.44</v>
      </c>
    </row>
    <row r="65" spans="1:20" s="72" customFormat="1" ht="15.75" outlineLevel="1" collapsed="1">
      <c r="A65" s="69"/>
      <c r="B65" s="70"/>
      <c r="C65" s="73"/>
      <c r="D65" s="70" t="s">
        <v>576</v>
      </c>
      <c r="E65" s="69"/>
      <c r="F65" s="69"/>
      <c r="G65" s="74">
        <f aca="true" t="shared" si="6" ref="G65:T65">SUBTOTAL(9,G55:G64)</f>
        <v>1180.130554999999</v>
      </c>
      <c r="H65" s="75">
        <f t="shared" si="6"/>
        <v>1990</v>
      </c>
      <c r="I65" s="74">
        <f t="shared" si="6"/>
        <v>207.56</v>
      </c>
      <c r="J65" s="74">
        <f t="shared" si="6"/>
        <v>180</v>
      </c>
      <c r="K65" s="71">
        <f t="shared" si="6"/>
        <v>4</v>
      </c>
      <c r="L65" s="69">
        <f t="shared" si="6"/>
        <v>0.1</v>
      </c>
      <c r="M65" s="74">
        <f t="shared" si="6"/>
        <v>1254</v>
      </c>
      <c r="N65" s="69">
        <f t="shared" si="6"/>
        <v>0</v>
      </c>
      <c r="O65" s="74">
        <f t="shared" si="6"/>
        <v>0</v>
      </c>
      <c r="P65" s="75">
        <f t="shared" si="6"/>
        <v>0</v>
      </c>
      <c r="Q65" s="74">
        <f t="shared" si="6"/>
        <v>0</v>
      </c>
      <c r="R65" s="74">
        <f t="shared" si="6"/>
        <v>0</v>
      </c>
      <c r="S65" s="74">
        <f t="shared" si="6"/>
        <v>32.44</v>
      </c>
      <c r="T65" s="16">
        <f t="shared" si="6"/>
        <v>2854.1305549999993</v>
      </c>
    </row>
    <row r="66" spans="1:20" ht="15" outlineLevel="2">
      <c r="A66" s="5" t="s">
        <v>177</v>
      </c>
      <c r="B66" s="19" t="s">
        <v>205</v>
      </c>
      <c r="C66" s="6" t="s">
        <v>207</v>
      </c>
      <c r="D66" s="5" t="s">
        <v>331</v>
      </c>
      <c r="E66" s="5" t="s">
        <v>107</v>
      </c>
      <c r="F66" s="7">
        <v>15</v>
      </c>
      <c r="G66" s="8">
        <v>113.414145</v>
      </c>
      <c r="H66" s="9">
        <v>327</v>
      </c>
      <c r="I66" s="8">
        <v>32.7</v>
      </c>
      <c r="J66" s="8"/>
      <c r="K66" s="15"/>
      <c r="L66" s="5"/>
      <c r="M66" s="8"/>
      <c r="N66" s="5"/>
      <c r="O66" s="8"/>
      <c r="P66" s="9"/>
      <c r="Q66" s="8"/>
      <c r="R66" s="8"/>
      <c r="S66" s="8"/>
      <c r="T66" s="16">
        <v>146.114145</v>
      </c>
    </row>
    <row r="67" spans="1:20" ht="15" outlineLevel="2">
      <c r="A67" s="5" t="s">
        <v>177</v>
      </c>
      <c r="B67" s="19" t="s">
        <v>205</v>
      </c>
      <c r="C67" s="6" t="s">
        <v>207</v>
      </c>
      <c r="D67" s="5" t="s">
        <v>331</v>
      </c>
      <c r="E67" s="5" t="s">
        <v>107</v>
      </c>
      <c r="F67" s="7" t="s">
        <v>137</v>
      </c>
      <c r="G67" s="8">
        <v>11.819261500000001</v>
      </c>
      <c r="H67" s="9">
        <v>2</v>
      </c>
      <c r="I67" s="8">
        <v>0.12</v>
      </c>
      <c r="J67" s="8"/>
      <c r="K67" s="15"/>
      <c r="L67" s="5"/>
      <c r="M67" s="8"/>
      <c r="N67" s="5"/>
      <c r="O67" s="8"/>
      <c r="P67" s="9"/>
      <c r="Q67" s="8"/>
      <c r="R67" s="8"/>
      <c r="S67" s="8"/>
      <c r="T67" s="16">
        <v>11.9392615</v>
      </c>
    </row>
    <row r="68" spans="1:20" ht="15" outlineLevel="2">
      <c r="A68" s="5" t="s">
        <v>177</v>
      </c>
      <c r="B68" s="19" t="s">
        <v>205</v>
      </c>
      <c r="C68" s="6" t="s">
        <v>207</v>
      </c>
      <c r="D68" s="5" t="s">
        <v>331</v>
      </c>
      <c r="E68" s="5" t="s">
        <v>107</v>
      </c>
      <c r="F68" s="7" t="s">
        <v>138</v>
      </c>
      <c r="G68" s="8">
        <v>5.4812460000000005</v>
      </c>
      <c r="H68" s="9">
        <v>5</v>
      </c>
      <c r="I68" s="8">
        <v>0.3</v>
      </c>
      <c r="J68" s="8"/>
      <c r="K68" s="15"/>
      <c r="L68" s="5"/>
      <c r="M68" s="8"/>
      <c r="N68" s="5"/>
      <c r="O68" s="8"/>
      <c r="P68" s="9"/>
      <c r="Q68" s="8"/>
      <c r="R68" s="8"/>
      <c r="S68" s="8"/>
      <c r="T68" s="16">
        <v>5.781246</v>
      </c>
    </row>
    <row r="69" spans="1:20" ht="15" outlineLevel="2">
      <c r="A69" s="5" t="s">
        <v>177</v>
      </c>
      <c r="B69" s="19" t="s">
        <v>205</v>
      </c>
      <c r="C69" s="6" t="s">
        <v>207</v>
      </c>
      <c r="D69" s="5" t="s">
        <v>331</v>
      </c>
      <c r="E69" s="5" t="s">
        <v>107</v>
      </c>
      <c r="F69" s="7" t="s">
        <v>139</v>
      </c>
      <c r="G69" s="8">
        <v>8.059099999999999</v>
      </c>
      <c r="H69" s="9">
        <v>19</v>
      </c>
      <c r="I69" s="8">
        <v>1.14</v>
      </c>
      <c r="J69" s="8"/>
      <c r="K69" s="15"/>
      <c r="L69" s="5"/>
      <c r="M69" s="8"/>
      <c r="N69" s="5"/>
      <c r="O69" s="8"/>
      <c r="P69" s="9"/>
      <c r="Q69" s="8"/>
      <c r="R69" s="8"/>
      <c r="S69" s="8"/>
      <c r="T69" s="16">
        <v>9.1991</v>
      </c>
    </row>
    <row r="70" spans="1:20" ht="15" outlineLevel="2">
      <c r="A70" s="5" t="s">
        <v>177</v>
      </c>
      <c r="B70" s="19" t="s">
        <v>205</v>
      </c>
      <c r="C70" s="6" t="s">
        <v>207</v>
      </c>
      <c r="D70" s="5" t="s">
        <v>331</v>
      </c>
      <c r="E70" s="5" t="s">
        <v>107</v>
      </c>
      <c r="F70" s="7" t="s">
        <v>116</v>
      </c>
      <c r="G70" s="8">
        <v>1.303274</v>
      </c>
      <c r="H70" s="9">
        <v>2</v>
      </c>
      <c r="I70" s="8">
        <v>0.96</v>
      </c>
      <c r="J70" s="8"/>
      <c r="K70" s="15"/>
      <c r="L70" s="5"/>
      <c r="M70" s="8"/>
      <c r="N70" s="5"/>
      <c r="O70" s="8"/>
      <c r="P70" s="9"/>
      <c r="Q70" s="8"/>
      <c r="R70" s="8"/>
      <c r="S70" s="8"/>
      <c r="T70" s="16">
        <v>2.263274</v>
      </c>
    </row>
    <row r="71" spans="1:20" ht="15" outlineLevel="2">
      <c r="A71" s="5" t="s">
        <v>177</v>
      </c>
      <c r="B71" s="19" t="s">
        <v>205</v>
      </c>
      <c r="C71" s="6" t="s">
        <v>207</v>
      </c>
      <c r="D71" s="5" t="s">
        <v>331</v>
      </c>
      <c r="E71" s="5" t="s">
        <v>107</v>
      </c>
      <c r="F71" s="5" t="s">
        <v>110</v>
      </c>
      <c r="G71" s="52"/>
      <c r="H71" s="53"/>
      <c r="I71" s="52"/>
      <c r="J71" s="52">
        <v>180</v>
      </c>
      <c r="K71" s="15"/>
      <c r="L71" s="5"/>
      <c r="M71" s="52"/>
      <c r="N71" s="5"/>
      <c r="O71" s="52"/>
      <c r="P71" s="53"/>
      <c r="Q71" s="52"/>
      <c r="R71" s="52"/>
      <c r="S71" s="52"/>
      <c r="T71" s="16">
        <v>180</v>
      </c>
    </row>
    <row r="72" spans="1:20" ht="15" outlineLevel="2">
      <c r="A72" s="5" t="s">
        <v>177</v>
      </c>
      <c r="B72" s="19" t="s">
        <v>205</v>
      </c>
      <c r="C72" s="6" t="s">
        <v>207</v>
      </c>
      <c r="D72" s="5" t="s">
        <v>331</v>
      </c>
      <c r="E72" s="5" t="s">
        <v>133</v>
      </c>
      <c r="F72" s="5" t="s">
        <v>133</v>
      </c>
      <c r="G72" s="52"/>
      <c r="H72" s="53"/>
      <c r="I72" s="52"/>
      <c r="J72" s="52"/>
      <c r="K72" s="15"/>
      <c r="L72" s="5"/>
      <c r="M72" s="52"/>
      <c r="N72" s="5"/>
      <c r="O72" s="52"/>
      <c r="P72" s="53"/>
      <c r="Q72" s="52"/>
      <c r="R72" s="52"/>
      <c r="S72" s="52">
        <v>8.77</v>
      </c>
      <c r="T72" s="16">
        <v>8.77</v>
      </c>
    </row>
    <row r="73" spans="1:20" s="72" customFormat="1" ht="15.75" outlineLevel="1" collapsed="1">
      <c r="A73" s="69"/>
      <c r="B73" s="70"/>
      <c r="C73" s="73"/>
      <c r="D73" s="70" t="s">
        <v>577</v>
      </c>
      <c r="E73" s="69"/>
      <c r="F73" s="69"/>
      <c r="G73" s="74">
        <f aca="true" t="shared" si="7" ref="G73:T73">SUBTOTAL(9,G66:G72)</f>
        <v>140.0770265</v>
      </c>
      <c r="H73" s="75">
        <f t="shared" si="7"/>
        <v>355</v>
      </c>
      <c r="I73" s="74">
        <f t="shared" si="7"/>
        <v>35.22</v>
      </c>
      <c r="J73" s="74">
        <f t="shared" si="7"/>
        <v>180</v>
      </c>
      <c r="K73" s="71">
        <f t="shared" si="7"/>
        <v>0</v>
      </c>
      <c r="L73" s="69">
        <f t="shared" si="7"/>
        <v>0</v>
      </c>
      <c r="M73" s="74">
        <f t="shared" si="7"/>
        <v>0</v>
      </c>
      <c r="N73" s="69">
        <f t="shared" si="7"/>
        <v>0</v>
      </c>
      <c r="O73" s="74">
        <f t="shared" si="7"/>
        <v>0</v>
      </c>
      <c r="P73" s="75">
        <f t="shared" si="7"/>
        <v>0</v>
      </c>
      <c r="Q73" s="74">
        <f t="shared" si="7"/>
        <v>0</v>
      </c>
      <c r="R73" s="74">
        <f t="shared" si="7"/>
        <v>0</v>
      </c>
      <c r="S73" s="74">
        <f t="shared" si="7"/>
        <v>8.77</v>
      </c>
      <c r="T73" s="16">
        <f t="shared" si="7"/>
        <v>364.0670265</v>
      </c>
    </row>
    <row r="74" spans="1:20" ht="15" outlineLevel="2">
      <c r="A74" s="5" t="s">
        <v>177</v>
      </c>
      <c r="B74" s="19" t="s">
        <v>205</v>
      </c>
      <c r="C74" s="6" t="s">
        <v>208</v>
      </c>
      <c r="D74" s="5" t="s">
        <v>332</v>
      </c>
      <c r="E74" s="5" t="s">
        <v>107</v>
      </c>
      <c r="F74" s="7">
        <v>15</v>
      </c>
      <c r="G74" s="8">
        <v>74.3792970000001</v>
      </c>
      <c r="H74" s="9">
        <v>214</v>
      </c>
      <c r="I74" s="8">
        <v>21.4</v>
      </c>
      <c r="J74" s="8"/>
      <c r="K74" s="15"/>
      <c r="L74" s="5"/>
      <c r="M74" s="8"/>
      <c r="N74" s="5"/>
      <c r="O74" s="8"/>
      <c r="P74" s="9"/>
      <c r="Q74" s="8"/>
      <c r="R74" s="8"/>
      <c r="S74" s="8"/>
      <c r="T74" s="16">
        <v>95.7792970000001</v>
      </c>
    </row>
    <row r="75" spans="1:20" ht="15" outlineLevel="2">
      <c r="A75" s="5" t="s">
        <v>177</v>
      </c>
      <c r="B75" s="19" t="s">
        <v>205</v>
      </c>
      <c r="C75" s="6" t="s">
        <v>208</v>
      </c>
      <c r="D75" s="5" t="s">
        <v>332</v>
      </c>
      <c r="E75" s="5" t="s">
        <v>107</v>
      </c>
      <c r="F75" s="7" t="s">
        <v>137</v>
      </c>
      <c r="G75" s="8">
        <v>11.695607500000001</v>
      </c>
      <c r="H75" s="9">
        <v>3</v>
      </c>
      <c r="I75" s="8">
        <v>0.18</v>
      </c>
      <c r="J75" s="8"/>
      <c r="K75" s="15"/>
      <c r="L75" s="5"/>
      <c r="M75" s="8"/>
      <c r="N75" s="5"/>
      <c r="O75" s="8"/>
      <c r="P75" s="9"/>
      <c r="Q75" s="8"/>
      <c r="R75" s="8"/>
      <c r="S75" s="8"/>
      <c r="T75" s="16">
        <v>11.875607500000001</v>
      </c>
    </row>
    <row r="76" spans="1:20" ht="15" outlineLevel="2">
      <c r="A76" s="5" t="s">
        <v>177</v>
      </c>
      <c r="B76" s="19" t="s">
        <v>205</v>
      </c>
      <c r="C76" s="6" t="s">
        <v>208</v>
      </c>
      <c r="D76" s="5" t="s">
        <v>332</v>
      </c>
      <c r="E76" s="5" t="s">
        <v>107</v>
      </c>
      <c r="F76" s="7" t="s">
        <v>138</v>
      </c>
      <c r="G76" s="8">
        <v>37.91363700000001</v>
      </c>
      <c r="H76" s="9">
        <v>29</v>
      </c>
      <c r="I76" s="8">
        <v>1.74</v>
      </c>
      <c r="J76" s="8"/>
      <c r="K76" s="15"/>
      <c r="L76" s="5"/>
      <c r="M76" s="8"/>
      <c r="N76" s="5"/>
      <c r="O76" s="8"/>
      <c r="P76" s="9"/>
      <c r="Q76" s="8"/>
      <c r="R76" s="8"/>
      <c r="S76" s="8"/>
      <c r="T76" s="16">
        <v>39.65363700000001</v>
      </c>
    </row>
    <row r="77" spans="1:20" ht="15" outlineLevel="2">
      <c r="A77" s="5" t="s">
        <v>177</v>
      </c>
      <c r="B77" s="19" t="s">
        <v>205</v>
      </c>
      <c r="C77" s="6" t="s">
        <v>208</v>
      </c>
      <c r="D77" s="5" t="s">
        <v>332</v>
      </c>
      <c r="E77" s="5" t="s">
        <v>107</v>
      </c>
      <c r="F77" s="7" t="s">
        <v>139</v>
      </c>
      <c r="G77" s="8">
        <v>6.698999999999999</v>
      </c>
      <c r="H77" s="9">
        <v>13</v>
      </c>
      <c r="I77" s="8">
        <v>0.78</v>
      </c>
      <c r="J77" s="8"/>
      <c r="K77" s="15"/>
      <c r="L77" s="5"/>
      <c r="M77" s="8"/>
      <c r="N77" s="5"/>
      <c r="O77" s="8"/>
      <c r="P77" s="9"/>
      <c r="Q77" s="8"/>
      <c r="R77" s="8"/>
      <c r="S77" s="8"/>
      <c r="T77" s="16">
        <v>7.478999999999999</v>
      </c>
    </row>
    <row r="78" spans="1:20" ht="15" outlineLevel="2">
      <c r="A78" s="5" t="s">
        <v>177</v>
      </c>
      <c r="B78" s="19" t="s">
        <v>205</v>
      </c>
      <c r="C78" s="6" t="s">
        <v>208</v>
      </c>
      <c r="D78" s="5" t="s">
        <v>332</v>
      </c>
      <c r="E78" s="5" t="s">
        <v>107</v>
      </c>
      <c r="F78" s="7" t="s">
        <v>116</v>
      </c>
      <c r="G78" s="8">
        <v>38.4168232</v>
      </c>
      <c r="H78" s="9">
        <v>48</v>
      </c>
      <c r="I78" s="8">
        <v>23.04</v>
      </c>
      <c r="J78" s="8"/>
      <c r="K78" s="15"/>
      <c r="L78" s="5"/>
      <c r="M78" s="8"/>
      <c r="N78" s="5"/>
      <c r="O78" s="8"/>
      <c r="P78" s="9"/>
      <c r="Q78" s="8"/>
      <c r="R78" s="8"/>
      <c r="S78" s="8"/>
      <c r="T78" s="16">
        <v>61.4568232</v>
      </c>
    </row>
    <row r="79" spans="1:20" ht="15" outlineLevel="2">
      <c r="A79" s="5" t="s">
        <v>177</v>
      </c>
      <c r="B79" s="19" t="s">
        <v>205</v>
      </c>
      <c r="C79" s="6" t="s">
        <v>208</v>
      </c>
      <c r="D79" s="5" t="s">
        <v>332</v>
      </c>
      <c r="E79" s="5" t="s">
        <v>107</v>
      </c>
      <c r="F79" s="5" t="s">
        <v>110</v>
      </c>
      <c r="G79" s="52"/>
      <c r="H79" s="53"/>
      <c r="I79" s="52"/>
      <c r="J79" s="52">
        <v>180</v>
      </c>
      <c r="K79" s="15"/>
      <c r="L79" s="5"/>
      <c r="M79" s="52"/>
      <c r="N79" s="5"/>
      <c r="O79" s="52"/>
      <c r="P79" s="53"/>
      <c r="Q79" s="52"/>
      <c r="R79" s="52"/>
      <c r="S79" s="52"/>
      <c r="T79" s="16">
        <v>180</v>
      </c>
    </row>
    <row r="80" spans="1:20" ht="15" outlineLevel="2">
      <c r="A80" s="12" t="s">
        <v>177</v>
      </c>
      <c r="B80" s="20" t="s">
        <v>205</v>
      </c>
      <c r="C80" s="12" t="s">
        <v>493</v>
      </c>
      <c r="D80" s="12" t="s">
        <v>332</v>
      </c>
      <c r="E80" s="12" t="s">
        <v>111</v>
      </c>
      <c r="F80" s="12" t="s">
        <v>111</v>
      </c>
      <c r="G80" s="54"/>
      <c r="H80" s="55"/>
      <c r="I80" s="54"/>
      <c r="J80" s="54"/>
      <c r="K80" s="14">
        <v>4</v>
      </c>
      <c r="L80" s="13">
        <v>0.1</v>
      </c>
      <c r="M80" s="54">
        <v>1254</v>
      </c>
      <c r="N80" s="56"/>
      <c r="O80" s="54"/>
      <c r="P80" s="55"/>
      <c r="Q80" s="54"/>
      <c r="R80" s="54"/>
      <c r="S80" s="54"/>
      <c r="T80" s="16">
        <v>1254</v>
      </c>
    </row>
    <row r="81" spans="1:20" s="72" customFormat="1" ht="15.75" outlineLevel="1" collapsed="1">
      <c r="A81" s="69"/>
      <c r="B81" s="70"/>
      <c r="C81" s="73"/>
      <c r="D81" s="70" t="s">
        <v>578</v>
      </c>
      <c r="E81" s="69"/>
      <c r="F81" s="69"/>
      <c r="G81" s="74">
        <f aca="true" t="shared" si="8" ref="G81:T81">SUBTOTAL(9,G74:G80)</f>
        <v>169.1043647000001</v>
      </c>
      <c r="H81" s="75">
        <f t="shared" si="8"/>
        <v>307</v>
      </c>
      <c r="I81" s="74">
        <f t="shared" si="8"/>
        <v>47.14</v>
      </c>
      <c r="J81" s="74">
        <f t="shared" si="8"/>
        <v>180</v>
      </c>
      <c r="K81" s="71">
        <f t="shared" si="8"/>
        <v>4</v>
      </c>
      <c r="L81" s="69">
        <f t="shared" si="8"/>
        <v>0.1</v>
      </c>
      <c r="M81" s="74">
        <f t="shared" si="8"/>
        <v>1254</v>
      </c>
      <c r="N81" s="69">
        <f t="shared" si="8"/>
        <v>0</v>
      </c>
      <c r="O81" s="74">
        <f t="shared" si="8"/>
        <v>0</v>
      </c>
      <c r="P81" s="75">
        <f t="shared" si="8"/>
        <v>0</v>
      </c>
      <c r="Q81" s="74">
        <f t="shared" si="8"/>
        <v>0</v>
      </c>
      <c r="R81" s="74">
        <f t="shared" si="8"/>
        <v>0</v>
      </c>
      <c r="S81" s="74">
        <f t="shared" si="8"/>
        <v>0</v>
      </c>
      <c r="T81" s="16">
        <f t="shared" si="8"/>
        <v>1650.2443647</v>
      </c>
    </row>
    <row r="82" spans="1:20" ht="15" outlineLevel="2">
      <c r="A82" s="5" t="s">
        <v>177</v>
      </c>
      <c r="B82" s="19" t="s">
        <v>205</v>
      </c>
      <c r="C82" s="6">
        <v>504600</v>
      </c>
      <c r="D82" s="5" t="s">
        <v>774</v>
      </c>
      <c r="E82" s="5" t="s">
        <v>36</v>
      </c>
      <c r="F82" s="5" t="s">
        <v>36</v>
      </c>
      <c r="G82" s="52"/>
      <c r="H82" s="53"/>
      <c r="I82" s="52"/>
      <c r="J82" s="52"/>
      <c r="K82" s="15"/>
      <c r="L82" s="5"/>
      <c r="M82" s="52"/>
      <c r="N82" s="15">
        <v>0.25</v>
      </c>
      <c r="O82" s="52">
        <v>18</v>
      </c>
      <c r="P82" s="53"/>
      <c r="Q82" s="52"/>
      <c r="R82" s="52"/>
      <c r="S82" s="52"/>
      <c r="T82" s="16">
        <v>18</v>
      </c>
    </row>
    <row r="83" spans="1:20" s="72" customFormat="1" ht="15.75" outlineLevel="1" collapsed="1">
      <c r="A83" s="69"/>
      <c r="B83" s="70"/>
      <c r="C83" s="73"/>
      <c r="D83" s="70" t="s">
        <v>782</v>
      </c>
      <c r="E83" s="69"/>
      <c r="F83" s="69"/>
      <c r="G83" s="74">
        <f aca="true" t="shared" si="9" ref="G83:T83">SUBTOTAL(9,G82:G82)</f>
        <v>0</v>
      </c>
      <c r="H83" s="75">
        <f t="shared" si="9"/>
        <v>0</v>
      </c>
      <c r="I83" s="74">
        <f t="shared" si="9"/>
        <v>0</v>
      </c>
      <c r="J83" s="74">
        <f t="shared" si="9"/>
        <v>0</v>
      </c>
      <c r="K83" s="71">
        <f t="shared" si="9"/>
        <v>0</v>
      </c>
      <c r="L83" s="69">
        <f t="shared" si="9"/>
        <v>0</v>
      </c>
      <c r="M83" s="74">
        <f t="shared" si="9"/>
        <v>0</v>
      </c>
      <c r="N83" s="69">
        <f t="shared" si="9"/>
        <v>0.25</v>
      </c>
      <c r="O83" s="74">
        <f t="shared" si="9"/>
        <v>18</v>
      </c>
      <c r="P83" s="75">
        <f t="shared" si="9"/>
        <v>0</v>
      </c>
      <c r="Q83" s="74">
        <f t="shared" si="9"/>
        <v>0</v>
      </c>
      <c r="R83" s="74">
        <f t="shared" si="9"/>
        <v>0</v>
      </c>
      <c r="S83" s="74">
        <f t="shared" si="9"/>
        <v>0</v>
      </c>
      <c r="T83" s="16">
        <f t="shared" si="9"/>
        <v>18</v>
      </c>
    </row>
    <row r="84" spans="1:20" ht="15" outlineLevel="2">
      <c r="A84" s="5" t="s">
        <v>177</v>
      </c>
      <c r="B84" s="19" t="s">
        <v>205</v>
      </c>
      <c r="C84" s="6" t="s">
        <v>207</v>
      </c>
      <c r="D84" s="5" t="s">
        <v>333</v>
      </c>
      <c r="E84" s="5" t="s">
        <v>107</v>
      </c>
      <c r="F84" s="7">
        <v>15</v>
      </c>
      <c r="G84" s="8">
        <v>1.0345469999999999</v>
      </c>
      <c r="H84" s="9">
        <v>3</v>
      </c>
      <c r="I84" s="8">
        <v>0.3</v>
      </c>
      <c r="J84" s="8"/>
      <c r="K84" s="15"/>
      <c r="L84" s="5"/>
      <c r="M84" s="8"/>
      <c r="N84" s="5"/>
      <c r="O84" s="8"/>
      <c r="P84" s="9"/>
      <c r="Q84" s="8"/>
      <c r="R84" s="8"/>
      <c r="S84" s="8"/>
      <c r="T84" s="16">
        <v>1.334547</v>
      </c>
    </row>
    <row r="85" spans="1:20" ht="15" outlineLevel="2">
      <c r="A85" s="5" t="s">
        <v>177</v>
      </c>
      <c r="B85" s="19" t="s">
        <v>205</v>
      </c>
      <c r="C85" s="6" t="s">
        <v>207</v>
      </c>
      <c r="D85" s="5" t="s">
        <v>333</v>
      </c>
      <c r="E85" s="5" t="s">
        <v>107</v>
      </c>
      <c r="F85" s="5" t="s">
        <v>110</v>
      </c>
      <c r="G85" s="52"/>
      <c r="H85" s="53"/>
      <c r="I85" s="52"/>
      <c r="J85" s="52">
        <v>15</v>
      </c>
      <c r="K85" s="15"/>
      <c r="L85" s="5"/>
      <c r="M85" s="52"/>
      <c r="N85" s="5"/>
      <c r="O85" s="52"/>
      <c r="P85" s="53"/>
      <c r="Q85" s="52"/>
      <c r="R85" s="52"/>
      <c r="S85" s="52"/>
      <c r="T85" s="16">
        <v>15</v>
      </c>
    </row>
    <row r="86" spans="1:20" s="72" customFormat="1" ht="15.75" outlineLevel="1" collapsed="1">
      <c r="A86" s="69"/>
      <c r="B86" s="70"/>
      <c r="C86" s="73"/>
      <c r="D86" s="70" t="s">
        <v>579</v>
      </c>
      <c r="E86" s="69"/>
      <c r="F86" s="69"/>
      <c r="G86" s="74">
        <f aca="true" t="shared" si="10" ref="G86:T86">SUBTOTAL(9,G84:G85)</f>
        <v>1.0345469999999999</v>
      </c>
      <c r="H86" s="75">
        <f t="shared" si="10"/>
        <v>3</v>
      </c>
      <c r="I86" s="74">
        <f t="shared" si="10"/>
        <v>0.3</v>
      </c>
      <c r="J86" s="74">
        <f t="shared" si="10"/>
        <v>15</v>
      </c>
      <c r="K86" s="71">
        <f t="shared" si="10"/>
        <v>0</v>
      </c>
      <c r="L86" s="69">
        <f t="shared" si="10"/>
        <v>0</v>
      </c>
      <c r="M86" s="74">
        <f t="shared" si="10"/>
        <v>0</v>
      </c>
      <c r="N86" s="69">
        <f t="shared" si="10"/>
        <v>0</v>
      </c>
      <c r="O86" s="74">
        <f t="shared" si="10"/>
        <v>0</v>
      </c>
      <c r="P86" s="75">
        <f t="shared" si="10"/>
        <v>0</v>
      </c>
      <c r="Q86" s="74">
        <f t="shared" si="10"/>
        <v>0</v>
      </c>
      <c r="R86" s="74">
        <f t="shared" si="10"/>
        <v>0</v>
      </c>
      <c r="S86" s="74">
        <f t="shared" si="10"/>
        <v>0</v>
      </c>
      <c r="T86" s="16">
        <f t="shared" si="10"/>
        <v>16.334547</v>
      </c>
    </row>
    <row r="87" spans="1:20" ht="15" outlineLevel="2">
      <c r="A87" s="5" t="s">
        <v>177</v>
      </c>
      <c r="B87" s="19" t="s">
        <v>205</v>
      </c>
      <c r="C87" s="6">
        <v>504600</v>
      </c>
      <c r="D87" s="5" t="s">
        <v>334</v>
      </c>
      <c r="E87" s="5" t="s">
        <v>107</v>
      </c>
      <c r="F87" s="7">
        <v>15</v>
      </c>
      <c r="G87" s="8">
        <v>270.763082</v>
      </c>
      <c r="H87" s="9">
        <v>777</v>
      </c>
      <c r="I87" s="8">
        <v>77.7</v>
      </c>
      <c r="J87" s="8"/>
      <c r="K87" s="15"/>
      <c r="L87" s="5"/>
      <c r="M87" s="8"/>
      <c r="N87" s="5"/>
      <c r="O87" s="8"/>
      <c r="P87" s="9"/>
      <c r="Q87" s="8"/>
      <c r="R87" s="8"/>
      <c r="S87" s="8"/>
      <c r="T87" s="16">
        <v>348.463082</v>
      </c>
    </row>
    <row r="88" spans="1:20" ht="15" outlineLevel="2">
      <c r="A88" s="5" t="s">
        <v>177</v>
      </c>
      <c r="B88" s="19" t="s">
        <v>205</v>
      </c>
      <c r="C88" s="6">
        <v>504600</v>
      </c>
      <c r="D88" s="5" t="s">
        <v>334</v>
      </c>
      <c r="E88" s="5" t="s">
        <v>107</v>
      </c>
      <c r="F88" s="7" t="s">
        <v>137</v>
      </c>
      <c r="G88" s="8">
        <v>42.032055500000006</v>
      </c>
      <c r="H88" s="9">
        <v>9</v>
      </c>
      <c r="I88" s="8">
        <v>0.54</v>
      </c>
      <c r="J88" s="8"/>
      <c r="K88" s="15"/>
      <c r="L88" s="5"/>
      <c r="M88" s="8"/>
      <c r="N88" s="5"/>
      <c r="O88" s="8"/>
      <c r="P88" s="9"/>
      <c r="Q88" s="8"/>
      <c r="R88" s="8"/>
      <c r="S88" s="8"/>
      <c r="T88" s="16">
        <v>42.572055500000005</v>
      </c>
    </row>
    <row r="89" spans="1:20" ht="15" outlineLevel="2">
      <c r="A89" s="5" t="s">
        <v>177</v>
      </c>
      <c r="B89" s="19" t="s">
        <v>205</v>
      </c>
      <c r="C89" s="6">
        <v>504600</v>
      </c>
      <c r="D89" s="5" t="s">
        <v>334</v>
      </c>
      <c r="E89" s="5" t="s">
        <v>107</v>
      </c>
      <c r="F89" s="7" t="s">
        <v>138</v>
      </c>
      <c r="G89" s="8">
        <v>38.570982</v>
      </c>
      <c r="H89" s="9">
        <v>28</v>
      </c>
      <c r="I89" s="8">
        <v>1.68</v>
      </c>
      <c r="J89" s="8"/>
      <c r="K89" s="15"/>
      <c r="L89" s="5"/>
      <c r="M89" s="8"/>
      <c r="N89" s="5"/>
      <c r="O89" s="8"/>
      <c r="P89" s="9"/>
      <c r="Q89" s="8"/>
      <c r="R89" s="8"/>
      <c r="S89" s="8"/>
      <c r="T89" s="16">
        <v>40.250982</v>
      </c>
    </row>
    <row r="90" spans="1:20" ht="15" outlineLevel="2">
      <c r="A90" s="5" t="s">
        <v>177</v>
      </c>
      <c r="B90" s="19" t="s">
        <v>205</v>
      </c>
      <c r="C90" s="6">
        <v>504600</v>
      </c>
      <c r="D90" s="5" t="s">
        <v>334</v>
      </c>
      <c r="E90" s="5" t="s">
        <v>107</v>
      </c>
      <c r="F90" s="7" t="s">
        <v>139</v>
      </c>
      <c r="G90" s="8">
        <v>27.836374999999997</v>
      </c>
      <c r="H90" s="9">
        <v>58</v>
      </c>
      <c r="I90" s="8">
        <v>3.48</v>
      </c>
      <c r="J90" s="8"/>
      <c r="K90" s="15"/>
      <c r="L90" s="5"/>
      <c r="M90" s="8"/>
      <c r="N90" s="5"/>
      <c r="O90" s="8"/>
      <c r="P90" s="9"/>
      <c r="Q90" s="8"/>
      <c r="R90" s="8"/>
      <c r="S90" s="8"/>
      <c r="T90" s="16">
        <v>31.316374999999997</v>
      </c>
    </row>
    <row r="91" spans="1:20" ht="15" outlineLevel="2">
      <c r="A91" s="5" t="s">
        <v>177</v>
      </c>
      <c r="B91" s="19" t="s">
        <v>205</v>
      </c>
      <c r="C91" s="6">
        <v>504600</v>
      </c>
      <c r="D91" s="5" t="s">
        <v>334</v>
      </c>
      <c r="E91" s="5" t="s">
        <v>107</v>
      </c>
      <c r="F91" s="7" t="s">
        <v>116</v>
      </c>
      <c r="G91" s="8">
        <v>8.476412</v>
      </c>
      <c r="H91" s="9">
        <v>11</v>
      </c>
      <c r="I91" s="8">
        <v>5.28</v>
      </c>
      <c r="J91" s="8"/>
      <c r="K91" s="15"/>
      <c r="L91" s="5"/>
      <c r="M91" s="8"/>
      <c r="N91" s="5"/>
      <c r="O91" s="8"/>
      <c r="P91" s="9"/>
      <c r="Q91" s="8"/>
      <c r="R91" s="8"/>
      <c r="S91" s="8"/>
      <c r="T91" s="16">
        <v>13.756412</v>
      </c>
    </row>
    <row r="92" spans="1:20" ht="15" outlineLevel="2">
      <c r="A92" s="5" t="s">
        <v>177</v>
      </c>
      <c r="B92" s="19" t="s">
        <v>205</v>
      </c>
      <c r="C92" s="6">
        <v>504600</v>
      </c>
      <c r="D92" s="5" t="s">
        <v>334</v>
      </c>
      <c r="E92" s="5" t="s">
        <v>107</v>
      </c>
      <c r="F92" s="5" t="s">
        <v>110</v>
      </c>
      <c r="G92" s="52"/>
      <c r="H92" s="53"/>
      <c r="I92" s="52"/>
      <c r="J92" s="52">
        <v>180</v>
      </c>
      <c r="K92" s="15"/>
      <c r="L92" s="5"/>
      <c r="M92" s="52"/>
      <c r="N92" s="5"/>
      <c r="O92" s="52"/>
      <c r="P92" s="53"/>
      <c r="Q92" s="52"/>
      <c r="R92" s="52"/>
      <c r="S92" s="52"/>
      <c r="T92" s="16">
        <v>180</v>
      </c>
    </row>
    <row r="93" spans="1:20" ht="15" outlineLevel="2">
      <c r="A93" s="12" t="s">
        <v>177</v>
      </c>
      <c r="B93" s="20" t="s">
        <v>205</v>
      </c>
      <c r="C93" s="12">
        <v>504600</v>
      </c>
      <c r="D93" s="12" t="s">
        <v>334</v>
      </c>
      <c r="E93" s="12" t="s">
        <v>111</v>
      </c>
      <c r="F93" s="12" t="s">
        <v>111</v>
      </c>
      <c r="G93" s="54"/>
      <c r="H93" s="55"/>
      <c r="I93" s="54"/>
      <c r="J93" s="54"/>
      <c r="K93" s="14">
        <v>1</v>
      </c>
      <c r="L93" s="13">
        <v>1</v>
      </c>
      <c r="M93" s="54">
        <v>3135</v>
      </c>
      <c r="N93" s="56"/>
      <c r="O93" s="54"/>
      <c r="P93" s="55"/>
      <c r="Q93" s="54"/>
      <c r="R93" s="54"/>
      <c r="S93" s="54"/>
      <c r="T93" s="16">
        <v>3135</v>
      </c>
    </row>
    <row r="94" spans="1:20" ht="15" outlineLevel="2">
      <c r="A94" s="5" t="s">
        <v>177</v>
      </c>
      <c r="B94" s="19" t="s">
        <v>205</v>
      </c>
      <c r="C94" s="6">
        <v>504600</v>
      </c>
      <c r="D94" s="5" t="s">
        <v>334</v>
      </c>
      <c r="E94" s="5" t="s">
        <v>133</v>
      </c>
      <c r="F94" s="5" t="s">
        <v>133</v>
      </c>
      <c r="G94" s="52"/>
      <c r="H94" s="53"/>
      <c r="I94" s="52"/>
      <c r="J94" s="52"/>
      <c r="K94" s="15"/>
      <c r="L94" s="5"/>
      <c r="M94" s="52"/>
      <c r="N94" s="5"/>
      <c r="O94" s="52"/>
      <c r="P94" s="53"/>
      <c r="Q94" s="52"/>
      <c r="R94" s="52"/>
      <c r="S94" s="52">
        <v>9.53</v>
      </c>
      <c r="T94" s="16">
        <v>9.53</v>
      </c>
    </row>
    <row r="95" spans="1:20" s="72" customFormat="1" ht="15.75" outlineLevel="1" collapsed="1">
      <c r="A95" s="69"/>
      <c r="B95" s="70"/>
      <c r="C95" s="73"/>
      <c r="D95" s="70" t="s">
        <v>580</v>
      </c>
      <c r="E95" s="69"/>
      <c r="F95" s="69"/>
      <c r="G95" s="74">
        <f aca="true" t="shared" si="11" ref="G95:T95">SUBTOTAL(9,G87:G94)</f>
        <v>387.6789065</v>
      </c>
      <c r="H95" s="75">
        <f t="shared" si="11"/>
        <v>883</v>
      </c>
      <c r="I95" s="74">
        <f t="shared" si="11"/>
        <v>88.68000000000002</v>
      </c>
      <c r="J95" s="74">
        <f t="shared" si="11"/>
        <v>180</v>
      </c>
      <c r="K95" s="71">
        <f t="shared" si="11"/>
        <v>1</v>
      </c>
      <c r="L95" s="69">
        <f t="shared" si="11"/>
        <v>1</v>
      </c>
      <c r="M95" s="74">
        <f t="shared" si="11"/>
        <v>3135</v>
      </c>
      <c r="N95" s="69">
        <f t="shared" si="11"/>
        <v>0</v>
      </c>
      <c r="O95" s="74">
        <f t="shared" si="11"/>
        <v>0</v>
      </c>
      <c r="P95" s="75">
        <f t="shared" si="11"/>
        <v>0</v>
      </c>
      <c r="Q95" s="74">
        <f t="shared" si="11"/>
        <v>0</v>
      </c>
      <c r="R95" s="74">
        <f t="shared" si="11"/>
        <v>0</v>
      </c>
      <c r="S95" s="74">
        <f t="shared" si="11"/>
        <v>9.53</v>
      </c>
      <c r="T95" s="16">
        <f t="shared" si="11"/>
        <v>3800.8889065000003</v>
      </c>
    </row>
    <row r="96" spans="1:20" ht="15" outlineLevel="2">
      <c r="A96" s="5" t="s">
        <v>177</v>
      </c>
      <c r="B96" s="19" t="s">
        <v>205</v>
      </c>
      <c r="C96" s="6">
        <v>505911</v>
      </c>
      <c r="D96" s="5" t="s">
        <v>335</v>
      </c>
      <c r="E96" s="5" t="s">
        <v>107</v>
      </c>
      <c r="F96" s="7">
        <v>15</v>
      </c>
      <c r="G96" s="8">
        <v>0.6896980000000001</v>
      </c>
      <c r="H96" s="9">
        <v>2</v>
      </c>
      <c r="I96" s="8">
        <v>0.2</v>
      </c>
      <c r="J96" s="8"/>
      <c r="K96" s="15"/>
      <c r="L96" s="5"/>
      <c r="M96" s="8"/>
      <c r="N96" s="5"/>
      <c r="O96" s="8"/>
      <c r="P96" s="9"/>
      <c r="Q96" s="8"/>
      <c r="R96" s="8"/>
      <c r="S96" s="8"/>
      <c r="T96" s="16">
        <v>0.8896980000000001</v>
      </c>
    </row>
    <row r="97" spans="1:20" ht="15" outlineLevel="2">
      <c r="A97" s="5" t="s">
        <v>177</v>
      </c>
      <c r="B97" s="19" t="s">
        <v>205</v>
      </c>
      <c r="C97" s="6">
        <v>505911</v>
      </c>
      <c r="D97" s="5" t="s">
        <v>335</v>
      </c>
      <c r="E97" s="5" t="s">
        <v>107</v>
      </c>
      <c r="F97" s="7" t="s">
        <v>137</v>
      </c>
      <c r="G97" s="8">
        <v>1.7620695000000002</v>
      </c>
      <c r="H97" s="9">
        <v>1</v>
      </c>
      <c r="I97" s="8">
        <v>0.06</v>
      </c>
      <c r="J97" s="8"/>
      <c r="K97" s="15"/>
      <c r="L97" s="5"/>
      <c r="M97" s="8"/>
      <c r="N97" s="5"/>
      <c r="O97" s="8"/>
      <c r="P97" s="9"/>
      <c r="Q97" s="8"/>
      <c r="R97" s="8"/>
      <c r="S97" s="8"/>
      <c r="T97" s="16">
        <v>1.8220695000000002</v>
      </c>
    </row>
    <row r="98" spans="1:20" ht="15" outlineLevel="2">
      <c r="A98" s="5" t="s">
        <v>177</v>
      </c>
      <c r="B98" s="19" t="s">
        <v>205</v>
      </c>
      <c r="C98" s="6">
        <v>505911</v>
      </c>
      <c r="D98" s="5" t="s">
        <v>335</v>
      </c>
      <c r="E98" s="5" t="s">
        <v>107</v>
      </c>
      <c r="F98" s="7" t="s">
        <v>138</v>
      </c>
      <c r="G98" s="8">
        <v>10.102887</v>
      </c>
      <c r="H98" s="9">
        <v>8</v>
      </c>
      <c r="I98" s="8">
        <v>0.48</v>
      </c>
      <c r="J98" s="8"/>
      <c r="K98" s="15"/>
      <c r="L98" s="5"/>
      <c r="M98" s="8"/>
      <c r="N98" s="5"/>
      <c r="O98" s="8"/>
      <c r="P98" s="9"/>
      <c r="Q98" s="8"/>
      <c r="R98" s="8"/>
      <c r="S98" s="8"/>
      <c r="T98" s="16">
        <v>10.582887000000001</v>
      </c>
    </row>
    <row r="99" spans="1:20" ht="15" outlineLevel="2">
      <c r="A99" s="5" t="s">
        <v>177</v>
      </c>
      <c r="B99" s="19" t="s">
        <v>205</v>
      </c>
      <c r="C99" s="6">
        <v>505911</v>
      </c>
      <c r="D99" s="5" t="s">
        <v>335</v>
      </c>
      <c r="E99" s="5" t="s">
        <v>107</v>
      </c>
      <c r="F99" s="7" t="s">
        <v>139</v>
      </c>
      <c r="G99" s="8">
        <v>0.44659999999999994</v>
      </c>
      <c r="H99" s="9">
        <v>1</v>
      </c>
      <c r="I99" s="8">
        <v>0.06</v>
      </c>
      <c r="J99" s="8"/>
      <c r="K99" s="15"/>
      <c r="L99" s="5"/>
      <c r="M99" s="8"/>
      <c r="N99" s="5"/>
      <c r="O99" s="8"/>
      <c r="P99" s="9"/>
      <c r="Q99" s="8"/>
      <c r="R99" s="8"/>
      <c r="S99" s="8"/>
      <c r="T99" s="16">
        <v>0.5065999999999999</v>
      </c>
    </row>
    <row r="100" spans="1:20" ht="15" outlineLevel="2">
      <c r="A100" s="5" t="s">
        <v>177</v>
      </c>
      <c r="B100" s="19" t="s">
        <v>205</v>
      </c>
      <c r="C100" s="6">
        <v>505911</v>
      </c>
      <c r="D100" s="5" t="s">
        <v>335</v>
      </c>
      <c r="E100" s="5" t="s">
        <v>107</v>
      </c>
      <c r="F100" s="7" t="s">
        <v>116</v>
      </c>
      <c r="G100" s="8">
        <v>1.6860466</v>
      </c>
      <c r="H100" s="9">
        <v>3</v>
      </c>
      <c r="I100" s="8">
        <v>1.44</v>
      </c>
      <c r="J100" s="8"/>
      <c r="K100" s="15"/>
      <c r="L100" s="5"/>
      <c r="M100" s="8"/>
      <c r="N100" s="5"/>
      <c r="O100" s="8"/>
      <c r="P100" s="9"/>
      <c r="Q100" s="8"/>
      <c r="R100" s="8"/>
      <c r="S100" s="8"/>
      <c r="T100" s="16">
        <v>3.1260466</v>
      </c>
    </row>
    <row r="101" spans="1:20" ht="15" outlineLevel="2">
      <c r="A101" s="5" t="s">
        <v>177</v>
      </c>
      <c r="B101" s="19" t="s">
        <v>205</v>
      </c>
      <c r="C101" s="6">
        <v>505911</v>
      </c>
      <c r="D101" s="5" t="s">
        <v>335</v>
      </c>
      <c r="E101" s="5" t="s">
        <v>107</v>
      </c>
      <c r="F101" s="5" t="s">
        <v>110</v>
      </c>
      <c r="G101" s="52"/>
      <c r="H101" s="53"/>
      <c r="I101" s="52"/>
      <c r="J101" s="52">
        <v>150</v>
      </c>
      <c r="K101" s="15"/>
      <c r="L101" s="5"/>
      <c r="M101" s="52"/>
      <c r="N101" s="5"/>
      <c r="O101" s="52"/>
      <c r="P101" s="53"/>
      <c r="Q101" s="52"/>
      <c r="R101" s="52"/>
      <c r="S101" s="52"/>
      <c r="T101" s="16">
        <v>150</v>
      </c>
    </row>
    <row r="102" spans="1:20" ht="15" outlineLevel="2">
      <c r="A102" s="12" t="s">
        <v>177</v>
      </c>
      <c r="B102" s="20" t="s">
        <v>205</v>
      </c>
      <c r="C102" s="12">
        <v>505911</v>
      </c>
      <c r="D102" s="12" t="s">
        <v>335</v>
      </c>
      <c r="E102" s="12" t="s">
        <v>111</v>
      </c>
      <c r="F102" s="12" t="s">
        <v>111</v>
      </c>
      <c r="G102" s="54"/>
      <c r="H102" s="55"/>
      <c r="I102" s="54"/>
      <c r="J102" s="54"/>
      <c r="K102" s="14">
        <v>4</v>
      </c>
      <c r="L102" s="13">
        <v>0.1</v>
      </c>
      <c r="M102" s="54">
        <v>1254</v>
      </c>
      <c r="N102" s="56"/>
      <c r="O102" s="54"/>
      <c r="P102" s="55"/>
      <c r="Q102" s="54"/>
      <c r="R102" s="54"/>
      <c r="S102" s="54"/>
      <c r="T102" s="16">
        <v>1254</v>
      </c>
    </row>
    <row r="103" spans="1:20" s="72" customFormat="1" ht="15.75" outlineLevel="1">
      <c r="A103" s="69"/>
      <c r="B103" s="70"/>
      <c r="C103" s="73"/>
      <c r="D103" s="70" t="s">
        <v>581</v>
      </c>
      <c r="E103" s="69"/>
      <c r="F103" s="69"/>
      <c r="G103" s="74">
        <f aca="true" t="shared" si="12" ref="G103:T103">SUBTOTAL(9,G96:G102)</f>
        <v>14.687301100000003</v>
      </c>
      <c r="H103" s="75">
        <f t="shared" si="12"/>
        <v>15</v>
      </c>
      <c r="I103" s="74">
        <f t="shared" si="12"/>
        <v>2.24</v>
      </c>
      <c r="J103" s="74">
        <f t="shared" si="12"/>
        <v>150</v>
      </c>
      <c r="K103" s="71">
        <f t="shared" si="12"/>
        <v>4</v>
      </c>
      <c r="L103" s="69">
        <f t="shared" si="12"/>
        <v>0.1</v>
      </c>
      <c r="M103" s="74">
        <f t="shared" si="12"/>
        <v>1254</v>
      </c>
      <c r="N103" s="69">
        <f t="shared" si="12"/>
        <v>0</v>
      </c>
      <c r="O103" s="74">
        <f t="shared" si="12"/>
        <v>0</v>
      </c>
      <c r="P103" s="75">
        <f t="shared" si="12"/>
        <v>0</v>
      </c>
      <c r="Q103" s="74">
        <f t="shared" si="12"/>
        <v>0</v>
      </c>
      <c r="R103" s="74">
        <f t="shared" si="12"/>
        <v>0</v>
      </c>
      <c r="S103" s="74">
        <f t="shared" si="12"/>
        <v>0</v>
      </c>
      <c r="T103" s="16">
        <f t="shared" si="12"/>
        <v>1420.9273011</v>
      </c>
    </row>
    <row r="104" spans="1:20" ht="15" outlineLevel="2">
      <c r="A104" s="5" t="s">
        <v>177</v>
      </c>
      <c r="B104" s="19" t="s">
        <v>205</v>
      </c>
      <c r="C104" s="6">
        <v>505601</v>
      </c>
      <c r="D104" s="5" t="s">
        <v>338</v>
      </c>
      <c r="E104" s="5" t="s">
        <v>107</v>
      </c>
      <c r="F104" s="7">
        <v>15</v>
      </c>
      <c r="G104" s="8">
        <v>674.1952360000001</v>
      </c>
      <c r="H104" s="9">
        <v>1952</v>
      </c>
      <c r="I104" s="8">
        <v>195.2</v>
      </c>
      <c r="J104" s="8"/>
      <c r="K104" s="15"/>
      <c r="L104" s="5"/>
      <c r="M104" s="8"/>
      <c r="N104" s="5"/>
      <c r="O104" s="8"/>
      <c r="P104" s="9"/>
      <c r="Q104" s="8"/>
      <c r="R104" s="8"/>
      <c r="S104" s="8"/>
      <c r="T104" s="16">
        <v>869.3952360000002</v>
      </c>
    </row>
    <row r="105" spans="1:20" ht="15" outlineLevel="2">
      <c r="A105" s="5" t="s">
        <v>177</v>
      </c>
      <c r="B105" s="19" t="s">
        <v>205</v>
      </c>
      <c r="C105" s="6">
        <v>505601</v>
      </c>
      <c r="D105" s="5" t="s">
        <v>338</v>
      </c>
      <c r="E105" s="5" t="s">
        <v>107</v>
      </c>
      <c r="F105" s="7" t="s">
        <v>138</v>
      </c>
      <c r="G105" s="8">
        <v>1.233786</v>
      </c>
      <c r="H105" s="11">
        <v>1</v>
      </c>
      <c r="I105" s="10">
        <v>0.06</v>
      </c>
      <c r="J105" s="8"/>
      <c r="K105" s="15"/>
      <c r="L105" s="5"/>
      <c r="M105" s="10"/>
      <c r="N105" s="5"/>
      <c r="O105" s="10"/>
      <c r="P105" s="11"/>
      <c r="Q105" s="10"/>
      <c r="R105" s="10"/>
      <c r="S105" s="10"/>
      <c r="T105" s="16">
        <v>1.293786</v>
      </c>
    </row>
    <row r="106" spans="1:20" ht="15" outlineLevel="2">
      <c r="A106" s="5" t="s">
        <v>177</v>
      </c>
      <c r="B106" s="19" t="s">
        <v>205</v>
      </c>
      <c r="C106" s="6">
        <v>505601</v>
      </c>
      <c r="D106" s="5" t="s">
        <v>338</v>
      </c>
      <c r="E106" s="5" t="s">
        <v>107</v>
      </c>
      <c r="F106" s="7" t="s">
        <v>139</v>
      </c>
      <c r="G106" s="8">
        <v>24.659425</v>
      </c>
      <c r="H106" s="9">
        <v>56</v>
      </c>
      <c r="I106" s="8">
        <v>3.36</v>
      </c>
      <c r="J106" s="8"/>
      <c r="K106" s="15"/>
      <c r="L106" s="5"/>
      <c r="M106" s="8"/>
      <c r="N106" s="5"/>
      <c r="O106" s="8"/>
      <c r="P106" s="9"/>
      <c r="Q106" s="8"/>
      <c r="R106" s="8"/>
      <c r="S106" s="8"/>
      <c r="T106" s="16">
        <v>28.019425</v>
      </c>
    </row>
    <row r="107" spans="1:20" ht="15" outlineLevel="2">
      <c r="A107" s="5" t="s">
        <v>177</v>
      </c>
      <c r="B107" s="19" t="s">
        <v>205</v>
      </c>
      <c r="C107" s="6">
        <v>505601</v>
      </c>
      <c r="D107" s="5" t="s">
        <v>338</v>
      </c>
      <c r="E107" s="5" t="s">
        <v>107</v>
      </c>
      <c r="F107" s="5" t="s">
        <v>110</v>
      </c>
      <c r="G107" s="52"/>
      <c r="H107" s="53"/>
      <c r="I107" s="52"/>
      <c r="J107" s="52">
        <v>180</v>
      </c>
      <c r="K107" s="15"/>
      <c r="L107" s="5"/>
      <c r="M107" s="52"/>
      <c r="N107" s="5"/>
      <c r="O107" s="52"/>
      <c r="P107" s="53"/>
      <c r="Q107" s="52"/>
      <c r="R107" s="52"/>
      <c r="S107" s="52"/>
      <c r="T107" s="16">
        <v>180</v>
      </c>
    </row>
    <row r="108" spans="1:20" ht="15" outlineLevel="2">
      <c r="A108" s="5" t="s">
        <v>177</v>
      </c>
      <c r="B108" s="19" t="s">
        <v>205</v>
      </c>
      <c r="C108" s="6">
        <v>504401</v>
      </c>
      <c r="D108" s="5" t="s">
        <v>338</v>
      </c>
      <c r="E108" s="5" t="s">
        <v>36</v>
      </c>
      <c r="F108" s="5" t="s">
        <v>36</v>
      </c>
      <c r="G108" s="52"/>
      <c r="H108" s="53"/>
      <c r="I108" s="52"/>
      <c r="J108" s="52"/>
      <c r="K108" s="15"/>
      <c r="L108" s="5"/>
      <c r="M108" s="52"/>
      <c r="N108" s="15">
        <v>0.5</v>
      </c>
      <c r="O108" s="52">
        <v>36</v>
      </c>
      <c r="P108" s="53"/>
      <c r="Q108" s="52"/>
      <c r="R108" s="52"/>
      <c r="S108" s="52"/>
      <c r="T108" s="16">
        <v>36</v>
      </c>
    </row>
    <row r="109" spans="1:20" ht="15" outlineLevel="2">
      <c r="A109" s="5" t="s">
        <v>177</v>
      </c>
      <c r="B109" s="19" t="s">
        <v>205</v>
      </c>
      <c r="C109" s="6">
        <v>505601</v>
      </c>
      <c r="D109" s="5" t="s">
        <v>338</v>
      </c>
      <c r="E109" s="5" t="s">
        <v>36</v>
      </c>
      <c r="F109" s="5" t="s">
        <v>36</v>
      </c>
      <c r="G109" s="52"/>
      <c r="H109" s="53"/>
      <c r="I109" s="52"/>
      <c r="J109" s="52"/>
      <c r="K109" s="15"/>
      <c r="L109" s="5"/>
      <c r="M109" s="52"/>
      <c r="N109" s="15">
        <v>3</v>
      </c>
      <c r="O109" s="52">
        <v>216</v>
      </c>
      <c r="P109" s="53"/>
      <c r="Q109" s="52"/>
      <c r="R109" s="52"/>
      <c r="S109" s="52"/>
      <c r="T109" s="16">
        <v>216</v>
      </c>
    </row>
    <row r="110" spans="1:20" ht="15" outlineLevel="2">
      <c r="A110" s="12" t="s">
        <v>177</v>
      </c>
      <c r="B110" s="20" t="s">
        <v>205</v>
      </c>
      <c r="C110" s="12">
        <v>505601</v>
      </c>
      <c r="D110" s="12" t="s">
        <v>338</v>
      </c>
      <c r="E110" s="12" t="s">
        <v>111</v>
      </c>
      <c r="F110" s="12" t="s">
        <v>111</v>
      </c>
      <c r="G110" s="54"/>
      <c r="H110" s="55"/>
      <c r="I110" s="54"/>
      <c r="J110" s="54"/>
      <c r="K110" s="14">
        <v>4</v>
      </c>
      <c r="L110" s="13">
        <v>0.1</v>
      </c>
      <c r="M110" s="54">
        <v>1254</v>
      </c>
      <c r="N110" s="56"/>
      <c r="O110" s="54"/>
      <c r="P110" s="55"/>
      <c r="Q110" s="54"/>
      <c r="R110" s="54"/>
      <c r="S110" s="54"/>
      <c r="T110" s="16">
        <v>1254</v>
      </c>
    </row>
    <row r="111" spans="1:20" s="72" customFormat="1" ht="15.75" outlineLevel="1">
      <c r="A111" s="69"/>
      <c r="B111" s="70"/>
      <c r="C111" s="73"/>
      <c r="D111" s="70" t="s">
        <v>585</v>
      </c>
      <c r="E111" s="69"/>
      <c r="F111" s="69"/>
      <c r="G111" s="74">
        <f aca="true" t="shared" si="13" ref="G111:T111">SUBTOTAL(9,G104:G110)</f>
        <v>700.0884470000001</v>
      </c>
      <c r="H111" s="75">
        <f t="shared" si="13"/>
        <v>2009</v>
      </c>
      <c r="I111" s="74">
        <f t="shared" si="13"/>
        <v>198.62</v>
      </c>
      <c r="J111" s="74">
        <f t="shared" si="13"/>
        <v>180</v>
      </c>
      <c r="K111" s="71">
        <f t="shared" si="13"/>
        <v>4</v>
      </c>
      <c r="L111" s="69">
        <f t="shared" si="13"/>
        <v>0.1</v>
      </c>
      <c r="M111" s="74">
        <f t="shared" si="13"/>
        <v>1254</v>
      </c>
      <c r="N111" s="69">
        <f t="shared" si="13"/>
        <v>3.5</v>
      </c>
      <c r="O111" s="74">
        <f t="shared" si="13"/>
        <v>252</v>
      </c>
      <c r="P111" s="75">
        <f t="shared" si="13"/>
        <v>0</v>
      </c>
      <c r="Q111" s="74">
        <f t="shared" si="13"/>
        <v>0</v>
      </c>
      <c r="R111" s="74">
        <f t="shared" si="13"/>
        <v>0</v>
      </c>
      <c r="S111" s="74">
        <f t="shared" si="13"/>
        <v>0</v>
      </c>
      <c r="T111" s="16">
        <f t="shared" si="13"/>
        <v>2584.708447</v>
      </c>
    </row>
    <row r="112" spans="1:20" ht="15" outlineLevel="2">
      <c r="A112" s="5" t="s">
        <v>177</v>
      </c>
      <c r="B112" s="19" t="s">
        <v>215</v>
      </c>
      <c r="C112" s="6">
        <v>509200</v>
      </c>
      <c r="D112" s="5" t="s">
        <v>346</v>
      </c>
      <c r="E112" s="5" t="s">
        <v>107</v>
      </c>
      <c r="F112" s="7">
        <v>15</v>
      </c>
      <c r="G112" s="8">
        <v>2786.719622000008</v>
      </c>
      <c r="H112" s="9">
        <v>7832</v>
      </c>
      <c r="I112" s="8">
        <v>783.2</v>
      </c>
      <c r="J112" s="8"/>
      <c r="K112" s="15"/>
      <c r="L112" s="5"/>
      <c r="M112" s="8"/>
      <c r="N112" s="5"/>
      <c r="O112" s="8"/>
      <c r="P112" s="9"/>
      <c r="Q112" s="8"/>
      <c r="R112" s="8"/>
      <c r="S112" s="8"/>
      <c r="T112" s="16">
        <v>3569.9196220000076</v>
      </c>
    </row>
    <row r="113" spans="1:20" ht="15" outlineLevel="2">
      <c r="A113" s="5" t="s">
        <v>177</v>
      </c>
      <c r="B113" s="19" t="s">
        <v>215</v>
      </c>
      <c r="C113" s="6">
        <v>509200</v>
      </c>
      <c r="D113" s="5" t="s">
        <v>346</v>
      </c>
      <c r="E113" s="5" t="s">
        <v>107</v>
      </c>
      <c r="F113" s="7" t="s">
        <v>137</v>
      </c>
      <c r="G113" s="8">
        <v>167.12868550000002</v>
      </c>
      <c r="H113" s="9">
        <v>48</v>
      </c>
      <c r="I113" s="8">
        <v>2.88</v>
      </c>
      <c r="J113" s="8"/>
      <c r="K113" s="15"/>
      <c r="L113" s="5"/>
      <c r="M113" s="8"/>
      <c r="N113" s="5"/>
      <c r="O113" s="8"/>
      <c r="P113" s="9"/>
      <c r="Q113" s="8"/>
      <c r="R113" s="8"/>
      <c r="S113" s="8"/>
      <c r="T113" s="16">
        <v>170.0086855</v>
      </c>
    </row>
    <row r="114" spans="1:20" ht="15" outlineLevel="2">
      <c r="A114" s="5" t="s">
        <v>177</v>
      </c>
      <c r="B114" s="19" t="s">
        <v>215</v>
      </c>
      <c r="C114" s="6">
        <v>509200</v>
      </c>
      <c r="D114" s="5" t="s">
        <v>346</v>
      </c>
      <c r="E114" s="5" t="s">
        <v>107</v>
      </c>
      <c r="F114" s="7" t="s">
        <v>138</v>
      </c>
      <c r="G114" s="8">
        <v>325.63860000000005</v>
      </c>
      <c r="H114" s="9">
        <v>216</v>
      </c>
      <c r="I114" s="8">
        <v>12.96</v>
      </c>
      <c r="J114" s="8"/>
      <c r="K114" s="15"/>
      <c r="L114" s="5"/>
      <c r="M114" s="8"/>
      <c r="N114" s="5"/>
      <c r="O114" s="8"/>
      <c r="P114" s="9"/>
      <c r="Q114" s="8"/>
      <c r="R114" s="8"/>
      <c r="S114" s="8"/>
      <c r="T114" s="16">
        <v>338.59860000000003</v>
      </c>
    </row>
    <row r="115" spans="1:20" ht="15" outlineLevel="2">
      <c r="A115" s="5" t="s">
        <v>177</v>
      </c>
      <c r="B115" s="19" t="s">
        <v>215</v>
      </c>
      <c r="C115" s="6">
        <v>509200</v>
      </c>
      <c r="D115" s="5" t="s">
        <v>346</v>
      </c>
      <c r="E115" s="5" t="s">
        <v>107</v>
      </c>
      <c r="F115" s="7" t="s">
        <v>139</v>
      </c>
      <c r="G115" s="8">
        <v>1041.80615</v>
      </c>
      <c r="H115" s="9">
        <v>2201</v>
      </c>
      <c r="I115" s="8">
        <v>132.06</v>
      </c>
      <c r="J115" s="8"/>
      <c r="K115" s="15"/>
      <c r="L115" s="5"/>
      <c r="M115" s="8"/>
      <c r="N115" s="5"/>
      <c r="O115" s="8"/>
      <c r="P115" s="9"/>
      <c r="Q115" s="8"/>
      <c r="R115" s="8"/>
      <c r="S115" s="8"/>
      <c r="T115" s="16">
        <v>1173.8661499999998</v>
      </c>
    </row>
    <row r="116" spans="1:20" ht="15" outlineLevel="2">
      <c r="A116" s="5" t="s">
        <v>177</v>
      </c>
      <c r="B116" s="19" t="s">
        <v>215</v>
      </c>
      <c r="C116" s="6">
        <v>509200</v>
      </c>
      <c r="D116" s="5" t="s">
        <v>346</v>
      </c>
      <c r="E116" s="5" t="s">
        <v>107</v>
      </c>
      <c r="F116" s="7" t="s">
        <v>116</v>
      </c>
      <c r="G116" s="8">
        <v>27.718688200000003</v>
      </c>
      <c r="H116" s="9">
        <v>39</v>
      </c>
      <c r="I116" s="8">
        <v>18.72</v>
      </c>
      <c r="J116" s="8"/>
      <c r="K116" s="15"/>
      <c r="L116" s="5"/>
      <c r="M116" s="8"/>
      <c r="N116" s="5"/>
      <c r="O116" s="8"/>
      <c r="P116" s="9"/>
      <c r="Q116" s="8"/>
      <c r="R116" s="8"/>
      <c r="S116" s="8"/>
      <c r="T116" s="16">
        <v>46.4386882</v>
      </c>
    </row>
    <row r="117" spans="1:20" ht="15" outlineLevel="2">
      <c r="A117" s="5" t="s">
        <v>177</v>
      </c>
      <c r="B117" s="19" t="s">
        <v>215</v>
      </c>
      <c r="C117" s="6">
        <v>509000</v>
      </c>
      <c r="D117" s="5" t="s">
        <v>346</v>
      </c>
      <c r="E117" s="5" t="s">
        <v>107</v>
      </c>
      <c r="F117" s="5" t="s">
        <v>110</v>
      </c>
      <c r="G117" s="52"/>
      <c r="H117" s="53"/>
      <c r="I117" s="52"/>
      <c r="J117" s="52">
        <v>60</v>
      </c>
      <c r="K117" s="15"/>
      <c r="L117" s="5"/>
      <c r="M117" s="52"/>
      <c r="N117" s="5"/>
      <c r="O117" s="52"/>
      <c r="P117" s="53"/>
      <c r="Q117" s="52"/>
      <c r="R117" s="52"/>
      <c r="S117" s="52"/>
      <c r="T117" s="16">
        <v>60</v>
      </c>
    </row>
    <row r="118" spans="1:20" ht="15" outlineLevel="2">
      <c r="A118" s="5" t="s">
        <v>177</v>
      </c>
      <c r="B118" s="19" t="s">
        <v>215</v>
      </c>
      <c r="C118" s="6">
        <v>509200</v>
      </c>
      <c r="D118" s="5" t="s">
        <v>346</v>
      </c>
      <c r="E118" s="5" t="s">
        <v>107</v>
      </c>
      <c r="F118" s="5" t="s">
        <v>110</v>
      </c>
      <c r="G118" s="52"/>
      <c r="H118" s="53"/>
      <c r="I118" s="52"/>
      <c r="J118" s="52">
        <v>120</v>
      </c>
      <c r="K118" s="15"/>
      <c r="L118" s="5"/>
      <c r="M118" s="52"/>
      <c r="N118" s="5"/>
      <c r="O118" s="52"/>
      <c r="P118" s="53"/>
      <c r="Q118" s="52"/>
      <c r="R118" s="52"/>
      <c r="S118" s="52"/>
      <c r="T118" s="16">
        <v>120</v>
      </c>
    </row>
    <row r="119" spans="1:20" ht="15" outlineLevel="2">
      <c r="A119" s="5" t="s">
        <v>177</v>
      </c>
      <c r="B119" s="19" t="s">
        <v>215</v>
      </c>
      <c r="C119" s="6">
        <v>506100</v>
      </c>
      <c r="D119" s="5" t="s">
        <v>346</v>
      </c>
      <c r="E119" s="5" t="s">
        <v>36</v>
      </c>
      <c r="F119" s="5" t="s">
        <v>36</v>
      </c>
      <c r="G119" s="52"/>
      <c r="H119" s="53"/>
      <c r="I119" s="52"/>
      <c r="J119" s="52"/>
      <c r="K119" s="15"/>
      <c r="L119" s="5"/>
      <c r="M119" s="52"/>
      <c r="N119" s="15">
        <v>0.25</v>
      </c>
      <c r="O119" s="52">
        <v>18</v>
      </c>
      <c r="P119" s="53"/>
      <c r="Q119" s="52"/>
      <c r="R119" s="52"/>
      <c r="S119" s="52"/>
      <c r="T119" s="16">
        <v>18</v>
      </c>
    </row>
    <row r="120" spans="1:20" ht="15" outlineLevel="2">
      <c r="A120" s="5" t="s">
        <v>177</v>
      </c>
      <c r="B120" s="19" t="s">
        <v>215</v>
      </c>
      <c r="C120" s="6">
        <v>506230</v>
      </c>
      <c r="D120" s="5" t="s">
        <v>346</v>
      </c>
      <c r="E120" s="5" t="s">
        <v>36</v>
      </c>
      <c r="F120" s="5" t="s">
        <v>36</v>
      </c>
      <c r="G120" s="52"/>
      <c r="H120" s="53"/>
      <c r="I120" s="52"/>
      <c r="J120" s="52"/>
      <c r="K120" s="15"/>
      <c r="L120" s="5"/>
      <c r="M120" s="52"/>
      <c r="N120" s="15">
        <v>0.25</v>
      </c>
      <c r="O120" s="52">
        <v>18</v>
      </c>
      <c r="P120" s="53"/>
      <c r="Q120" s="52"/>
      <c r="R120" s="52"/>
      <c r="S120" s="52"/>
      <c r="T120" s="16">
        <v>18</v>
      </c>
    </row>
    <row r="121" spans="1:20" ht="15" outlineLevel="2">
      <c r="A121" s="5" t="s">
        <v>177</v>
      </c>
      <c r="B121" s="19" t="s">
        <v>215</v>
      </c>
      <c r="C121" s="6">
        <v>509000</v>
      </c>
      <c r="D121" s="5" t="s">
        <v>346</v>
      </c>
      <c r="E121" s="5" t="s">
        <v>36</v>
      </c>
      <c r="F121" s="5" t="s">
        <v>36</v>
      </c>
      <c r="G121" s="52"/>
      <c r="H121" s="53"/>
      <c r="I121" s="52"/>
      <c r="J121" s="52"/>
      <c r="K121" s="15"/>
      <c r="L121" s="5"/>
      <c r="M121" s="52"/>
      <c r="N121" s="15">
        <v>9.75</v>
      </c>
      <c r="O121" s="52">
        <v>702</v>
      </c>
      <c r="P121" s="53"/>
      <c r="Q121" s="52"/>
      <c r="R121" s="52"/>
      <c r="S121" s="52"/>
      <c r="T121" s="16">
        <v>702</v>
      </c>
    </row>
    <row r="122" spans="1:20" ht="15" outlineLevel="2">
      <c r="A122" s="5" t="s">
        <v>177</v>
      </c>
      <c r="B122" s="19" t="s">
        <v>215</v>
      </c>
      <c r="C122" s="6">
        <v>509200</v>
      </c>
      <c r="D122" s="5" t="s">
        <v>346</v>
      </c>
      <c r="E122" s="5" t="s">
        <v>36</v>
      </c>
      <c r="F122" s="5" t="s">
        <v>36</v>
      </c>
      <c r="G122" s="52"/>
      <c r="H122" s="53"/>
      <c r="I122" s="52"/>
      <c r="J122" s="52"/>
      <c r="K122" s="15"/>
      <c r="L122" s="5"/>
      <c r="M122" s="52"/>
      <c r="N122" s="15">
        <v>7</v>
      </c>
      <c r="O122" s="52">
        <v>504</v>
      </c>
      <c r="P122" s="53"/>
      <c r="Q122" s="52"/>
      <c r="R122" s="52"/>
      <c r="S122" s="52"/>
      <c r="T122" s="16">
        <v>504</v>
      </c>
    </row>
    <row r="123" spans="1:20" ht="15" outlineLevel="2">
      <c r="A123" s="5" t="s">
        <v>177</v>
      </c>
      <c r="B123" s="19" t="s">
        <v>215</v>
      </c>
      <c r="C123" s="6">
        <v>509200</v>
      </c>
      <c r="D123" s="5" t="s">
        <v>346</v>
      </c>
      <c r="E123" s="5" t="s">
        <v>107</v>
      </c>
      <c r="F123" s="7" t="s">
        <v>143</v>
      </c>
      <c r="G123" s="8">
        <v>2.81</v>
      </c>
      <c r="H123" s="9">
        <v>4</v>
      </c>
      <c r="I123" s="8">
        <v>0.24</v>
      </c>
      <c r="J123" s="8"/>
      <c r="K123" s="15"/>
      <c r="L123" s="5"/>
      <c r="M123" s="8"/>
      <c r="N123" s="5"/>
      <c r="O123" s="8"/>
      <c r="P123" s="9"/>
      <c r="Q123" s="8"/>
      <c r="R123" s="8"/>
      <c r="S123" s="8"/>
      <c r="T123" s="16">
        <v>3.05</v>
      </c>
    </row>
    <row r="124" spans="1:20" ht="15" outlineLevel="2">
      <c r="A124" s="12" t="s">
        <v>177</v>
      </c>
      <c r="B124" s="20" t="s">
        <v>215</v>
      </c>
      <c r="C124" s="12">
        <v>509200</v>
      </c>
      <c r="D124" s="12" t="s">
        <v>346</v>
      </c>
      <c r="E124" s="12" t="s">
        <v>111</v>
      </c>
      <c r="F124" s="12" t="s">
        <v>111</v>
      </c>
      <c r="G124" s="54"/>
      <c r="H124" s="55"/>
      <c r="I124" s="54"/>
      <c r="J124" s="54"/>
      <c r="K124" s="14">
        <v>4</v>
      </c>
      <c r="L124" s="13">
        <v>1</v>
      </c>
      <c r="M124" s="54">
        <v>12540</v>
      </c>
      <c r="N124" s="56"/>
      <c r="O124" s="54"/>
      <c r="P124" s="55"/>
      <c r="Q124" s="54"/>
      <c r="R124" s="54"/>
      <c r="S124" s="54"/>
      <c r="T124" s="16">
        <v>12540</v>
      </c>
    </row>
    <row r="125" spans="1:20" ht="15" outlineLevel="2">
      <c r="A125" s="5" t="s">
        <v>177</v>
      </c>
      <c r="B125" s="19" t="s">
        <v>215</v>
      </c>
      <c r="C125" s="6">
        <v>509000</v>
      </c>
      <c r="D125" s="5" t="s">
        <v>346</v>
      </c>
      <c r="E125" s="5" t="s">
        <v>133</v>
      </c>
      <c r="F125" s="5" t="s">
        <v>133</v>
      </c>
      <c r="G125" s="52"/>
      <c r="H125" s="53"/>
      <c r="I125" s="52"/>
      <c r="J125" s="52"/>
      <c r="K125" s="15"/>
      <c r="L125" s="5"/>
      <c r="M125" s="52"/>
      <c r="N125" s="5"/>
      <c r="O125" s="52"/>
      <c r="P125" s="53"/>
      <c r="Q125" s="52"/>
      <c r="R125" s="52"/>
      <c r="S125" s="52">
        <v>7.43</v>
      </c>
      <c r="T125" s="16">
        <v>7.43</v>
      </c>
    </row>
    <row r="126" spans="1:20" ht="15" outlineLevel="2">
      <c r="A126" s="5" t="s">
        <v>177</v>
      </c>
      <c r="B126" s="19" t="s">
        <v>215</v>
      </c>
      <c r="C126" s="6">
        <v>509200</v>
      </c>
      <c r="D126" s="5" t="s">
        <v>346</v>
      </c>
      <c r="E126" s="5" t="s">
        <v>133</v>
      </c>
      <c r="F126" s="5" t="s">
        <v>133</v>
      </c>
      <c r="G126" s="52"/>
      <c r="H126" s="53"/>
      <c r="I126" s="52"/>
      <c r="J126" s="52"/>
      <c r="K126" s="15"/>
      <c r="L126" s="5"/>
      <c r="M126" s="52"/>
      <c r="N126" s="5"/>
      <c r="O126" s="52"/>
      <c r="P126" s="53"/>
      <c r="Q126" s="52"/>
      <c r="R126" s="52"/>
      <c r="S126" s="52">
        <v>14.03</v>
      </c>
      <c r="T126" s="16">
        <v>14.03</v>
      </c>
    </row>
    <row r="127" spans="1:20" s="72" customFormat="1" ht="15.75" outlineLevel="1">
      <c r="A127" s="69"/>
      <c r="B127" s="70"/>
      <c r="C127" s="73"/>
      <c r="D127" s="70" t="s">
        <v>597</v>
      </c>
      <c r="E127" s="69"/>
      <c r="F127" s="69"/>
      <c r="G127" s="74">
        <f aca="true" t="shared" si="14" ref="G127:T127">SUBTOTAL(9,G112:G126)</f>
        <v>4351.821745700008</v>
      </c>
      <c r="H127" s="75">
        <f t="shared" si="14"/>
        <v>10340</v>
      </c>
      <c r="I127" s="74">
        <f t="shared" si="14"/>
        <v>950.0600000000002</v>
      </c>
      <c r="J127" s="74">
        <f t="shared" si="14"/>
        <v>180</v>
      </c>
      <c r="K127" s="71">
        <f t="shared" si="14"/>
        <v>4</v>
      </c>
      <c r="L127" s="69">
        <f t="shared" si="14"/>
        <v>1</v>
      </c>
      <c r="M127" s="74">
        <f t="shared" si="14"/>
        <v>12540</v>
      </c>
      <c r="N127" s="69">
        <f t="shared" si="14"/>
        <v>17.25</v>
      </c>
      <c r="O127" s="74">
        <f t="shared" si="14"/>
        <v>1242</v>
      </c>
      <c r="P127" s="75">
        <f t="shared" si="14"/>
        <v>0</v>
      </c>
      <c r="Q127" s="74">
        <f t="shared" si="14"/>
        <v>0</v>
      </c>
      <c r="R127" s="74">
        <f t="shared" si="14"/>
        <v>0</v>
      </c>
      <c r="S127" s="74">
        <f t="shared" si="14"/>
        <v>21.46</v>
      </c>
      <c r="T127" s="16">
        <f t="shared" si="14"/>
        <v>19285.341745700007</v>
      </c>
    </row>
    <row r="128" spans="1:20" ht="15" outlineLevel="2">
      <c r="A128" s="12" t="s">
        <v>177</v>
      </c>
      <c r="B128" s="20" t="s">
        <v>215</v>
      </c>
      <c r="C128" s="12">
        <v>508000</v>
      </c>
      <c r="D128" s="12" t="s">
        <v>9</v>
      </c>
      <c r="E128" s="12" t="s">
        <v>111</v>
      </c>
      <c r="F128" s="12" t="s">
        <v>111</v>
      </c>
      <c r="G128" s="54"/>
      <c r="H128" s="55"/>
      <c r="I128" s="54"/>
      <c r="J128" s="54"/>
      <c r="K128" s="14">
        <v>1</v>
      </c>
      <c r="L128" s="13">
        <v>1</v>
      </c>
      <c r="M128" s="54">
        <v>3135</v>
      </c>
      <c r="N128" s="56"/>
      <c r="O128" s="54"/>
      <c r="P128" s="55"/>
      <c r="Q128" s="54"/>
      <c r="R128" s="54"/>
      <c r="S128" s="54"/>
      <c r="T128" s="16">
        <v>3135</v>
      </c>
    </row>
    <row r="129" spans="1:20" s="72" customFormat="1" ht="15.75" outlineLevel="1" collapsed="1">
      <c r="A129" s="69"/>
      <c r="B129" s="70"/>
      <c r="C129" s="73"/>
      <c r="D129" s="70" t="s">
        <v>600</v>
      </c>
      <c r="E129" s="69"/>
      <c r="F129" s="69"/>
      <c r="G129" s="74">
        <f aca="true" t="shared" si="15" ref="G129:T129">SUBTOTAL(9,G128:G128)</f>
        <v>0</v>
      </c>
      <c r="H129" s="75">
        <f t="shared" si="15"/>
        <v>0</v>
      </c>
      <c r="I129" s="74">
        <f t="shared" si="15"/>
        <v>0</v>
      </c>
      <c r="J129" s="74">
        <f t="shared" si="15"/>
        <v>0</v>
      </c>
      <c r="K129" s="71">
        <f t="shared" si="15"/>
        <v>1</v>
      </c>
      <c r="L129" s="69">
        <f t="shared" si="15"/>
        <v>1</v>
      </c>
      <c r="M129" s="74">
        <f t="shared" si="15"/>
        <v>3135</v>
      </c>
      <c r="N129" s="69">
        <f t="shared" si="15"/>
        <v>0</v>
      </c>
      <c r="O129" s="74">
        <f t="shared" si="15"/>
        <v>0</v>
      </c>
      <c r="P129" s="75">
        <f t="shared" si="15"/>
        <v>0</v>
      </c>
      <c r="Q129" s="74">
        <f t="shared" si="15"/>
        <v>0</v>
      </c>
      <c r="R129" s="74">
        <f t="shared" si="15"/>
        <v>0</v>
      </c>
      <c r="S129" s="74">
        <f t="shared" si="15"/>
        <v>0</v>
      </c>
      <c r="T129" s="16">
        <f t="shared" si="15"/>
        <v>3135</v>
      </c>
    </row>
    <row r="130" spans="1:20" ht="15" outlineLevel="2">
      <c r="A130" s="5" t="s">
        <v>177</v>
      </c>
      <c r="B130" s="19" t="s">
        <v>215</v>
      </c>
      <c r="C130" s="6" t="s">
        <v>217</v>
      </c>
      <c r="D130" s="5" t="s">
        <v>349</v>
      </c>
      <c r="E130" s="5" t="s">
        <v>107</v>
      </c>
      <c r="F130" s="7">
        <v>15</v>
      </c>
      <c r="G130" s="8">
        <v>691.8957689999992</v>
      </c>
      <c r="H130" s="9">
        <v>1908</v>
      </c>
      <c r="I130" s="8">
        <v>190.8</v>
      </c>
      <c r="J130" s="8"/>
      <c r="K130" s="15"/>
      <c r="L130" s="5"/>
      <c r="M130" s="8"/>
      <c r="N130" s="5"/>
      <c r="O130" s="8"/>
      <c r="P130" s="9"/>
      <c r="Q130" s="8"/>
      <c r="R130" s="8"/>
      <c r="S130" s="8"/>
      <c r="T130" s="16">
        <v>882.6957689999992</v>
      </c>
    </row>
    <row r="131" spans="1:20" ht="15" outlineLevel="2">
      <c r="A131" s="5" t="s">
        <v>177</v>
      </c>
      <c r="B131" s="19" t="s">
        <v>215</v>
      </c>
      <c r="C131" s="6" t="s">
        <v>217</v>
      </c>
      <c r="D131" s="5" t="s">
        <v>349</v>
      </c>
      <c r="E131" s="5" t="s">
        <v>107</v>
      </c>
      <c r="F131" s="7" t="s">
        <v>137</v>
      </c>
      <c r="G131" s="8">
        <v>34.293376</v>
      </c>
      <c r="H131" s="9">
        <v>10</v>
      </c>
      <c r="I131" s="8">
        <v>0.6</v>
      </c>
      <c r="J131" s="8"/>
      <c r="K131" s="15"/>
      <c r="L131" s="5"/>
      <c r="M131" s="8"/>
      <c r="N131" s="5"/>
      <c r="O131" s="8"/>
      <c r="P131" s="9"/>
      <c r="Q131" s="8"/>
      <c r="R131" s="8"/>
      <c r="S131" s="8"/>
      <c r="T131" s="16">
        <v>34.893376</v>
      </c>
    </row>
    <row r="132" spans="1:20" ht="15" outlineLevel="2">
      <c r="A132" s="5" t="s">
        <v>177</v>
      </c>
      <c r="B132" s="19" t="s">
        <v>215</v>
      </c>
      <c r="C132" s="6" t="s">
        <v>217</v>
      </c>
      <c r="D132" s="5" t="s">
        <v>349</v>
      </c>
      <c r="E132" s="5" t="s">
        <v>107</v>
      </c>
      <c r="F132" s="7" t="s">
        <v>138</v>
      </c>
      <c r="G132" s="8">
        <v>57.05754600000001</v>
      </c>
      <c r="H132" s="9">
        <v>40</v>
      </c>
      <c r="I132" s="8">
        <v>2.4</v>
      </c>
      <c r="J132" s="8"/>
      <c r="K132" s="15"/>
      <c r="L132" s="5"/>
      <c r="M132" s="8"/>
      <c r="N132" s="5"/>
      <c r="O132" s="8"/>
      <c r="P132" s="9"/>
      <c r="Q132" s="8"/>
      <c r="R132" s="8"/>
      <c r="S132" s="8"/>
      <c r="T132" s="16">
        <v>59.45754600000001</v>
      </c>
    </row>
    <row r="133" spans="1:20" ht="15" outlineLevel="2">
      <c r="A133" s="5" t="s">
        <v>177</v>
      </c>
      <c r="B133" s="19" t="s">
        <v>215</v>
      </c>
      <c r="C133" s="6" t="s">
        <v>217</v>
      </c>
      <c r="D133" s="5" t="s">
        <v>349</v>
      </c>
      <c r="E133" s="5" t="s">
        <v>107</v>
      </c>
      <c r="F133" s="7" t="s">
        <v>139</v>
      </c>
      <c r="G133" s="8">
        <v>121.47012499999998</v>
      </c>
      <c r="H133" s="9">
        <v>218</v>
      </c>
      <c r="I133" s="8">
        <v>13.08</v>
      </c>
      <c r="J133" s="8"/>
      <c r="K133" s="15"/>
      <c r="L133" s="5"/>
      <c r="M133" s="8"/>
      <c r="N133" s="5"/>
      <c r="O133" s="8"/>
      <c r="P133" s="9"/>
      <c r="Q133" s="8"/>
      <c r="R133" s="8"/>
      <c r="S133" s="8"/>
      <c r="T133" s="16">
        <v>134.55012499999998</v>
      </c>
    </row>
    <row r="134" spans="1:20" ht="15" outlineLevel="2">
      <c r="A134" s="5" t="s">
        <v>177</v>
      </c>
      <c r="B134" s="19" t="s">
        <v>215</v>
      </c>
      <c r="C134" s="6" t="s">
        <v>217</v>
      </c>
      <c r="D134" s="5" t="s">
        <v>349</v>
      </c>
      <c r="E134" s="5" t="s">
        <v>107</v>
      </c>
      <c r="F134" s="7" t="s">
        <v>116</v>
      </c>
      <c r="G134" s="8">
        <v>1.826636</v>
      </c>
      <c r="H134" s="9">
        <v>3</v>
      </c>
      <c r="I134" s="8">
        <v>1.44</v>
      </c>
      <c r="J134" s="8"/>
      <c r="K134" s="15"/>
      <c r="L134" s="5"/>
      <c r="M134" s="8"/>
      <c r="N134" s="5"/>
      <c r="O134" s="8"/>
      <c r="P134" s="9"/>
      <c r="Q134" s="8"/>
      <c r="R134" s="8"/>
      <c r="S134" s="8"/>
      <c r="T134" s="16">
        <v>3.266636</v>
      </c>
    </row>
    <row r="135" spans="1:20" ht="15" outlineLevel="2">
      <c r="A135" s="5" t="s">
        <v>177</v>
      </c>
      <c r="B135" s="19" t="s">
        <v>215</v>
      </c>
      <c r="C135" s="6" t="s">
        <v>217</v>
      </c>
      <c r="D135" s="5" t="s">
        <v>349</v>
      </c>
      <c r="E135" s="5" t="s">
        <v>107</v>
      </c>
      <c r="F135" s="5" t="s">
        <v>110</v>
      </c>
      <c r="G135" s="52"/>
      <c r="H135" s="53"/>
      <c r="I135" s="52"/>
      <c r="J135" s="52">
        <v>180</v>
      </c>
      <c r="K135" s="15"/>
      <c r="L135" s="5"/>
      <c r="M135" s="52"/>
      <c r="N135" s="5"/>
      <c r="O135" s="52"/>
      <c r="P135" s="53"/>
      <c r="Q135" s="52"/>
      <c r="R135" s="52"/>
      <c r="S135" s="52"/>
      <c r="T135" s="16">
        <v>180</v>
      </c>
    </row>
    <row r="136" spans="1:20" ht="15" outlineLevel="2">
      <c r="A136" s="5" t="s">
        <v>177</v>
      </c>
      <c r="B136" s="19" t="s">
        <v>215</v>
      </c>
      <c r="C136" s="6" t="s">
        <v>507</v>
      </c>
      <c r="D136" s="5" t="s">
        <v>349</v>
      </c>
      <c r="E136" s="5" t="s">
        <v>36</v>
      </c>
      <c r="F136" s="5" t="s">
        <v>36</v>
      </c>
      <c r="G136" s="52"/>
      <c r="H136" s="53"/>
      <c r="I136" s="52"/>
      <c r="J136" s="52"/>
      <c r="K136" s="15"/>
      <c r="L136" s="5"/>
      <c r="M136" s="52"/>
      <c r="N136" s="15">
        <v>0.75</v>
      </c>
      <c r="O136" s="52">
        <v>54</v>
      </c>
      <c r="P136" s="53"/>
      <c r="Q136" s="52"/>
      <c r="R136" s="52"/>
      <c r="S136" s="52"/>
      <c r="T136" s="16">
        <v>54</v>
      </c>
    </row>
    <row r="137" spans="1:20" ht="15" outlineLevel="2">
      <c r="A137" s="12" t="s">
        <v>177</v>
      </c>
      <c r="B137" s="20" t="s">
        <v>215</v>
      </c>
      <c r="C137" s="12" t="s">
        <v>507</v>
      </c>
      <c r="D137" s="12" t="s">
        <v>349</v>
      </c>
      <c r="E137" s="12" t="s">
        <v>111</v>
      </c>
      <c r="F137" s="12" t="s">
        <v>111</v>
      </c>
      <c r="G137" s="54"/>
      <c r="H137" s="55"/>
      <c r="I137" s="54"/>
      <c r="J137" s="54"/>
      <c r="K137" s="14">
        <v>1</v>
      </c>
      <c r="L137" s="13">
        <v>1</v>
      </c>
      <c r="M137" s="54">
        <v>3135</v>
      </c>
      <c r="N137" s="56"/>
      <c r="O137" s="54"/>
      <c r="P137" s="55"/>
      <c r="Q137" s="54"/>
      <c r="R137" s="54"/>
      <c r="S137" s="54"/>
      <c r="T137" s="16">
        <v>3135</v>
      </c>
    </row>
    <row r="138" spans="1:20" s="72" customFormat="1" ht="15.75" outlineLevel="1" collapsed="1">
      <c r="A138" s="69"/>
      <c r="B138" s="70"/>
      <c r="C138" s="73"/>
      <c r="D138" s="70" t="s">
        <v>601</v>
      </c>
      <c r="E138" s="69"/>
      <c r="F138" s="69"/>
      <c r="G138" s="74">
        <f aca="true" t="shared" si="16" ref="G138:T138">SUBTOTAL(9,G130:G137)</f>
        <v>906.5434519999991</v>
      </c>
      <c r="H138" s="75">
        <f t="shared" si="16"/>
        <v>2179</v>
      </c>
      <c r="I138" s="74">
        <f t="shared" si="16"/>
        <v>208.32000000000002</v>
      </c>
      <c r="J138" s="74">
        <f t="shared" si="16"/>
        <v>180</v>
      </c>
      <c r="K138" s="71">
        <f t="shared" si="16"/>
        <v>1</v>
      </c>
      <c r="L138" s="69">
        <f t="shared" si="16"/>
        <v>1</v>
      </c>
      <c r="M138" s="74">
        <f t="shared" si="16"/>
        <v>3135</v>
      </c>
      <c r="N138" s="69">
        <f t="shared" si="16"/>
        <v>0.75</v>
      </c>
      <c r="O138" s="74">
        <f t="shared" si="16"/>
        <v>54</v>
      </c>
      <c r="P138" s="75">
        <f t="shared" si="16"/>
        <v>0</v>
      </c>
      <c r="Q138" s="74">
        <f t="shared" si="16"/>
        <v>0</v>
      </c>
      <c r="R138" s="74">
        <f t="shared" si="16"/>
        <v>0</v>
      </c>
      <c r="S138" s="74">
        <f t="shared" si="16"/>
        <v>0</v>
      </c>
      <c r="T138" s="16">
        <f t="shared" si="16"/>
        <v>4483.863452</v>
      </c>
    </row>
    <row r="139" spans="1:20" ht="15" outlineLevel="2">
      <c r="A139" s="5" t="s">
        <v>177</v>
      </c>
      <c r="B139" s="19" t="s">
        <v>205</v>
      </c>
      <c r="C139" s="6">
        <v>503401</v>
      </c>
      <c r="D139" s="5" t="s">
        <v>350</v>
      </c>
      <c r="E139" s="5" t="s">
        <v>107</v>
      </c>
      <c r="F139" s="7">
        <v>15</v>
      </c>
      <c r="G139" s="8">
        <v>824.8221910000001</v>
      </c>
      <c r="H139" s="9">
        <v>2385</v>
      </c>
      <c r="I139" s="8">
        <v>238.5</v>
      </c>
      <c r="J139" s="8"/>
      <c r="K139" s="15"/>
      <c r="L139" s="5"/>
      <c r="M139" s="8"/>
      <c r="N139" s="5"/>
      <c r="O139" s="8"/>
      <c r="P139" s="9"/>
      <c r="Q139" s="8"/>
      <c r="R139" s="8"/>
      <c r="S139" s="8"/>
      <c r="T139" s="16">
        <v>1063.3221910000002</v>
      </c>
    </row>
    <row r="140" spans="1:20" ht="15" outlineLevel="2">
      <c r="A140" s="5" t="s">
        <v>177</v>
      </c>
      <c r="B140" s="19" t="s">
        <v>205</v>
      </c>
      <c r="C140" s="6">
        <v>503401</v>
      </c>
      <c r="D140" s="5" t="s">
        <v>350</v>
      </c>
      <c r="E140" s="5" t="s">
        <v>107</v>
      </c>
      <c r="F140" s="7" t="s">
        <v>137</v>
      </c>
      <c r="G140" s="8">
        <v>65.4232705</v>
      </c>
      <c r="H140" s="9">
        <v>14</v>
      </c>
      <c r="I140" s="8">
        <v>0.84</v>
      </c>
      <c r="J140" s="8"/>
      <c r="K140" s="15"/>
      <c r="L140" s="5"/>
      <c r="M140" s="8"/>
      <c r="N140" s="5"/>
      <c r="O140" s="8"/>
      <c r="P140" s="9"/>
      <c r="Q140" s="8"/>
      <c r="R140" s="8"/>
      <c r="S140" s="8"/>
      <c r="T140" s="16">
        <v>66.2632705</v>
      </c>
    </row>
    <row r="141" spans="1:20" ht="15" outlineLevel="2">
      <c r="A141" s="5" t="s">
        <v>177</v>
      </c>
      <c r="B141" s="19" t="s">
        <v>205</v>
      </c>
      <c r="C141" s="6">
        <v>503401</v>
      </c>
      <c r="D141" s="5" t="s">
        <v>350</v>
      </c>
      <c r="E141" s="5" t="s">
        <v>107</v>
      </c>
      <c r="F141" s="7" t="s">
        <v>138</v>
      </c>
      <c r="G141" s="8">
        <v>13.672776</v>
      </c>
      <c r="H141" s="9">
        <v>7</v>
      </c>
      <c r="I141" s="8">
        <v>0.42</v>
      </c>
      <c r="J141" s="8"/>
      <c r="K141" s="15"/>
      <c r="L141" s="5"/>
      <c r="M141" s="8"/>
      <c r="N141" s="5"/>
      <c r="O141" s="8"/>
      <c r="P141" s="9"/>
      <c r="Q141" s="8"/>
      <c r="R141" s="8"/>
      <c r="S141" s="8"/>
      <c r="T141" s="16">
        <v>14.092776</v>
      </c>
    </row>
    <row r="142" spans="1:20" ht="15" outlineLevel="2">
      <c r="A142" s="5" t="s">
        <v>177</v>
      </c>
      <c r="B142" s="19" t="s">
        <v>205</v>
      </c>
      <c r="C142" s="6">
        <v>503401</v>
      </c>
      <c r="D142" s="5" t="s">
        <v>350</v>
      </c>
      <c r="E142" s="5" t="s">
        <v>107</v>
      </c>
      <c r="F142" s="7" t="s">
        <v>139</v>
      </c>
      <c r="G142" s="8">
        <v>9.1147</v>
      </c>
      <c r="H142" s="9">
        <v>22</v>
      </c>
      <c r="I142" s="8">
        <v>1.32</v>
      </c>
      <c r="J142" s="8"/>
      <c r="K142" s="15"/>
      <c r="L142" s="5"/>
      <c r="M142" s="8"/>
      <c r="N142" s="5"/>
      <c r="O142" s="8"/>
      <c r="P142" s="9"/>
      <c r="Q142" s="8"/>
      <c r="R142" s="8"/>
      <c r="S142" s="8"/>
      <c r="T142" s="16">
        <v>10.4347</v>
      </c>
    </row>
    <row r="143" spans="1:20" ht="15" outlineLevel="2">
      <c r="A143" s="5" t="s">
        <v>177</v>
      </c>
      <c r="B143" s="19" t="s">
        <v>205</v>
      </c>
      <c r="C143" s="6">
        <v>503401</v>
      </c>
      <c r="D143" s="5" t="s">
        <v>350</v>
      </c>
      <c r="E143" s="5" t="s">
        <v>107</v>
      </c>
      <c r="F143" s="7" t="s">
        <v>116</v>
      </c>
      <c r="G143" s="8">
        <v>8.217809599999999</v>
      </c>
      <c r="H143" s="9">
        <v>10</v>
      </c>
      <c r="I143" s="8">
        <v>4.8</v>
      </c>
      <c r="J143" s="8"/>
      <c r="K143" s="15"/>
      <c r="L143" s="5"/>
      <c r="M143" s="8"/>
      <c r="N143" s="5"/>
      <c r="O143" s="8"/>
      <c r="P143" s="9"/>
      <c r="Q143" s="8"/>
      <c r="R143" s="8"/>
      <c r="S143" s="8"/>
      <c r="T143" s="16">
        <v>13.0178096</v>
      </c>
    </row>
    <row r="144" spans="1:20" ht="15" outlineLevel="2">
      <c r="A144" s="5" t="s">
        <v>177</v>
      </c>
      <c r="B144" s="19" t="s">
        <v>205</v>
      </c>
      <c r="C144" s="6">
        <v>503401</v>
      </c>
      <c r="D144" s="5" t="s">
        <v>350</v>
      </c>
      <c r="E144" s="5" t="s">
        <v>107</v>
      </c>
      <c r="F144" s="5" t="s">
        <v>110</v>
      </c>
      <c r="G144" s="52"/>
      <c r="H144" s="53"/>
      <c r="I144" s="52"/>
      <c r="J144" s="52">
        <v>180</v>
      </c>
      <c r="K144" s="15"/>
      <c r="L144" s="5"/>
      <c r="M144" s="52"/>
      <c r="N144" s="5"/>
      <c r="O144" s="52"/>
      <c r="P144" s="53"/>
      <c r="Q144" s="52"/>
      <c r="R144" s="52"/>
      <c r="S144" s="52"/>
      <c r="T144" s="16">
        <v>180</v>
      </c>
    </row>
    <row r="145" spans="1:20" ht="15" outlineLevel="2">
      <c r="A145" s="5" t="s">
        <v>177</v>
      </c>
      <c r="B145" s="19" t="s">
        <v>205</v>
      </c>
      <c r="C145" s="6">
        <v>503401</v>
      </c>
      <c r="D145" s="5" t="s">
        <v>350</v>
      </c>
      <c r="E145" s="5" t="s">
        <v>36</v>
      </c>
      <c r="F145" s="5" t="s">
        <v>36</v>
      </c>
      <c r="G145" s="52"/>
      <c r="H145" s="53"/>
      <c r="I145" s="52"/>
      <c r="J145" s="52"/>
      <c r="K145" s="15"/>
      <c r="L145" s="5"/>
      <c r="M145" s="52"/>
      <c r="N145" s="15">
        <v>1.5</v>
      </c>
      <c r="O145" s="52">
        <v>108</v>
      </c>
      <c r="P145" s="53"/>
      <c r="Q145" s="52"/>
      <c r="R145" s="52"/>
      <c r="S145" s="52"/>
      <c r="T145" s="16">
        <v>108</v>
      </c>
    </row>
    <row r="146" spans="1:20" ht="15" outlineLevel="2">
      <c r="A146" s="12" t="s">
        <v>177</v>
      </c>
      <c r="B146" s="20" t="s">
        <v>205</v>
      </c>
      <c r="C146" s="12">
        <v>503401</v>
      </c>
      <c r="D146" s="12" t="s">
        <v>350</v>
      </c>
      <c r="E146" s="12" t="s">
        <v>111</v>
      </c>
      <c r="F146" s="12" t="s">
        <v>111</v>
      </c>
      <c r="G146" s="54"/>
      <c r="H146" s="55"/>
      <c r="I146" s="54"/>
      <c r="J146" s="54"/>
      <c r="K146" s="14">
        <v>4</v>
      </c>
      <c r="L146" s="13">
        <v>0.1</v>
      </c>
      <c r="M146" s="54">
        <v>1254</v>
      </c>
      <c r="N146" s="56"/>
      <c r="O146" s="54"/>
      <c r="P146" s="55"/>
      <c r="Q146" s="54"/>
      <c r="R146" s="54"/>
      <c r="S146" s="54"/>
      <c r="T146" s="16">
        <v>1254</v>
      </c>
    </row>
    <row r="147" spans="1:20" s="72" customFormat="1" ht="15.75" outlineLevel="1" collapsed="1">
      <c r="A147" s="69"/>
      <c r="B147" s="70"/>
      <c r="C147" s="73"/>
      <c r="D147" s="70" t="s">
        <v>602</v>
      </c>
      <c r="E147" s="69"/>
      <c r="F147" s="69"/>
      <c r="G147" s="74">
        <f aca="true" t="shared" si="17" ref="G147:T147">SUBTOTAL(9,G139:G146)</f>
        <v>921.2507471000001</v>
      </c>
      <c r="H147" s="75">
        <f t="shared" si="17"/>
        <v>2438</v>
      </c>
      <c r="I147" s="74">
        <f t="shared" si="17"/>
        <v>245.88</v>
      </c>
      <c r="J147" s="74">
        <f t="shared" si="17"/>
        <v>180</v>
      </c>
      <c r="K147" s="71">
        <f t="shared" si="17"/>
        <v>4</v>
      </c>
      <c r="L147" s="69">
        <f t="shared" si="17"/>
        <v>0.1</v>
      </c>
      <c r="M147" s="74">
        <f t="shared" si="17"/>
        <v>1254</v>
      </c>
      <c r="N147" s="69">
        <f t="shared" si="17"/>
        <v>1.5</v>
      </c>
      <c r="O147" s="74">
        <f t="shared" si="17"/>
        <v>108</v>
      </c>
      <c r="P147" s="75">
        <f t="shared" si="17"/>
        <v>0</v>
      </c>
      <c r="Q147" s="74">
        <f t="shared" si="17"/>
        <v>0</v>
      </c>
      <c r="R147" s="74">
        <f t="shared" si="17"/>
        <v>0</v>
      </c>
      <c r="S147" s="74">
        <f t="shared" si="17"/>
        <v>0</v>
      </c>
      <c r="T147" s="16">
        <f t="shared" si="17"/>
        <v>2709.1307471</v>
      </c>
    </row>
    <row r="148" spans="1:20" ht="15" outlineLevel="2">
      <c r="A148" s="5" t="s">
        <v>177</v>
      </c>
      <c r="B148" s="19" t="s">
        <v>205</v>
      </c>
      <c r="C148" s="6">
        <v>505501</v>
      </c>
      <c r="D148" s="5" t="s">
        <v>351</v>
      </c>
      <c r="E148" s="5" t="s">
        <v>107</v>
      </c>
      <c r="F148" s="7">
        <v>15</v>
      </c>
      <c r="G148" s="8">
        <v>12.352800000000002</v>
      </c>
      <c r="H148" s="9">
        <v>35</v>
      </c>
      <c r="I148" s="8">
        <v>3.5</v>
      </c>
      <c r="J148" s="8"/>
      <c r="K148" s="15"/>
      <c r="L148" s="5"/>
      <c r="M148" s="8"/>
      <c r="N148" s="5"/>
      <c r="O148" s="8"/>
      <c r="P148" s="9"/>
      <c r="Q148" s="8"/>
      <c r="R148" s="8"/>
      <c r="S148" s="8"/>
      <c r="T148" s="16">
        <v>15.852800000000002</v>
      </c>
    </row>
    <row r="149" spans="1:20" ht="15" outlineLevel="2">
      <c r="A149" s="5" t="s">
        <v>177</v>
      </c>
      <c r="B149" s="19" t="s">
        <v>205</v>
      </c>
      <c r="C149" s="6">
        <v>505501</v>
      </c>
      <c r="D149" s="5" t="s">
        <v>351</v>
      </c>
      <c r="E149" s="5" t="s">
        <v>107</v>
      </c>
      <c r="F149" s="7" t="s">
        <v>137</v>
      </c>
      <c r="G149" s="8">
        <v>33.43810250000001</v>
      </c>
      <c r="H149" s="9">
        <v>7</v>
      </c>
      <c r="I149" s="8">
        <v>0.42</v>
      </c>
      <c r="J149" s="8"/>
      <c r="K149" s="15"/>
      <c r="L149" s="5"/>
      <c r="M149" s="8"/>
      <c r="N149" s="5"/>
      <c r="O149" s="8"/>
      <c r="P149" s="9"/>
      <c r="Q149" s="8"/>
      <c r="R149" s="8"/>
      <c r="S149" s="8"/>
      <c r="T149" s="16">
        <v>33.85810250000001</v>
      </c>
    </row>
    <row r="150" spans="1:20" ht="15" outlineLevel="2">
      <c r="A150" s="5" t="s">
        <v>177</v>
      </c>
      <c r="B150" s="19" t="s">
        <v>205</v>
      </c>
      <c r="C150" s="6">
        <v>505501</v>
      </c>
      <c r="D150" s="5" t="s">
        <v>351</v>
      </c>
      <c r="E150" s="5" t="s">
        <v>107</v>
      </c>
      <c r="F150" s="7" t="s">
        <v>138</v>
      </c>
      <c r="G150" s="8">
        <v>31.714368000000004</v>
      </c>
      <c r="H150" s="9">
        <v>11</v>
      </c>
      <c r="I150" s="8">
        <v>0.66</v>
      </c>
      <c r="J150" s="8"/>
      <c r="K150" s="15"/>
      <c r="L150" s="5"/>
      <c r="M150" s="8"/>
      <c r="N150" s="5"/>
      <c r="O150" s="8"/>
      <c r="P150" s="9"/>
      <c r="Q150" s="8"/>
      <c r="R150" s="8"/>
      <c r="S150" s="8"/>
      <c r="T150" s="16">
        <v>32.374368000000004</v>
      </c>
    </row>
    <row r="151" spans="1:20" ht="15" outlineLevel="2">
      <c r="A151" s="5" t="s">
        <v>177</v>
      </c>
      <c r="B151" s="19" t="s">
        <v>205</v>
      </c>
      <c r="C151" s="6">
        <v>505501</v>
      </c>
      <c r="D151" s="5" t="s">
        <v>351</v>
      </c>
      <c r="E151" s="5" t="s">
        <v>107</v>
      </c>
      <c r="F151" s="7" t="s">
        <v>139</v>
      </c>
      <c r="G151" s="8">
        <v>4.912599999999999</v>
      </c>
      <c r="H151" s="9">
        <v>11</v>
      </c>
      <c r="I151" s="8">
        <v>0.66</v>
      </c>
      <c r="J151" s="8"/>
      <c r="K151" s="15"/>
      <c r="L151" s="5"/>
      <c r="M151" s="8"/>
      <c r="N151" s="5"/>
      <c r="O151" s="8"/>
      <c r="P151" s="9"/>
      <c r="Q151" s="8"/>
      <c r="R151" s="8"/>
      <c r="S151" s="8"/>
      <c r="T151" s="16">
        <v>5.5725999999999996</v>
      </c>
    </row>
    <row r="152" spans="1:20" ht="15" outlineLevel="2">
      <c r="A152" s="5" t="s">
        <v>177</v>
      </c>
      <c r="B152" s="19" t="s">
        <v>205</v>
      </c>
      <c r="C152" s="6">
        <v>505501</v>
      </c>
      <c r="D152" s="5" t="s">
        <v>351</v>
      </c>
      <c r="E152" s="5" t="s">
        <v>107</v>
      </c>
      <c r="F152" s="7" t="s">
        <v>116</v>
      </c>
      <c r="G152" s="8">
        <v>2.175544</v>
      </c>
      <c r="H152" s="11">
        <v>8</v>
      </c>
      <c r="I152" s="10">
        <v>3.84</v>
      </c>
      <c r="J152" s="8"/>
      <c r="K152" s="15"/>
      <c r="L152" s="5"/>
      <c r="M152" s="10"/>
      <c r="N152" s="5"/>
      <c r="O152" s="10"/>
      <c r="P152" s="11"/>
      <c r="Q152" s="10"/>
      <c r="R152" s="10"/>
      <c r="S152" s="10"/>
      <c r="T152" s="16">
        <v>6.015544</v>
      </c>
    </row>
    <row r="153" spans="1:20" ht="15" outlineLevel="2">
      <c r="A153" s="5" t="s">
        <v>177</v>
      </c>
      <c r="B153" s="19" t="s">
        <v>205</v>
      </c>
      <c r="C153" s="6">
        <v>505501</v>
      </c>
      <c r="D153" s="5" t="s">
        <v>351</v>
      </c>
      <c r="E153" s="5" t="s">
        <v>107</v>
      </c>
      <c r="F153" s="5" t="s">
        <v>110</v>
      </c>
      <c r="G153" s="52"/>
      <c r="H153" s="53"/>
      <c r="I153" s="52"/>
      <c r="J153" s="52">
        <v>165</v>
      </c>
      <c r="K153" s="15"/>
      <c r="L153" s="5"/>
      <c r="M153" s="52"/>
      <c r="N153" s="5"/>
      <c r="O153" s="52"/>
      <c r="P153" s="53"/>
      <c r="Q153" s="52"/>
      <c r="R153" s="52"/>
      <c r="S153" s="52"/>
      <c r="T153" s="16">
        <v>165</v>
      </c>
    </row>
    <row r="154" spans="1:20" ht="15" outlineLevel="2">
      <c r="A154" s="5" t="s">
        <v>177</v>
      </c>
      <c r="B154" s="19" t="s">
        <v>205</v>
      </c>
      <c r="C154" s="6">
        <v>505501</v>
      </c>
      <c r="D154" s="5" t="s">
        <v>351</v>
      </c>
      <c r="E154" s="5" t="s">
        <v>107</v>
      </c>
      <c r="F154" s="7" t="s">
        <v>154</v>
      </c>
      <c r="G154" s="8">
        <v>171.754</v>
      </c>
      <c r="H154" s="9">
        <v>557</v>
      </c>
      <c r="I154" s="8">
        <v>33.42</v>
      </c>
      <c r="J154" s="8"/>
      <c r="K154" s="15"/>
      <c r="L154" s="5"/>
      <c r="M154" s="8"/>
      <c r="N154" s="5"/>
      <c r="O154" s="8"/>
      <c r="P154" s="9"/>
      <c r="Q154" s="8"/>
      <c r="R154" s="8"/>
      <c r="S154" s="8"/>
      <c r="T154" s="16">
        <v>205.17399999999998</v>
      </c>
    </row>
    <row r="155" spans="1:20" ht="15" outlineLevel="2">
      <c r="A155" s="12" t="s">
        <v>177</v>
      </c>
      <c r="B155" s="20" t="s">
        <v>205</v>
      </c>
      <c r="C155" s="12">
        <v>505501</v>
      </c>
      <c r="D155" s="12" t="s">
        <v>351</v>
      </c>
      <c r="E155" s="12" t="s">
        <v>111</v>
      </c>
      <c r="F155" s="12" t="s">
        <v>111</v>
      </c>
      <c r="G155" s="54"/>
      <c r="H155" s="55"/>
      <c r="I155" s="54"/>
      <c r="J155" s="54"/>
      <c r="K155" s="14">
        <v>4</v>
      </c>
      <c r="L155" s="13">
        <v>0.1</v>
      </c>
      <c r="M155" s="54">
        <v>1254</v>
      </c>
      <c r="N155" s="56"/>
      <c r="O155" s="54"/>
      <c r="P155" s="55"/>
      <c r="Q155" s="54"/>
      <c r="R155" s="54"/>
      <c r="S155" s="54"/>
      <c r="T155" s="16">
        <v>1254</v>
      </c>
    </row>
    <row r="156" spans="1:20" s="72" customFormat="1" ht="15.75" outlineLevel="1" collapsed="1">
      <c r="A156" s="69"/>
      <c r="B156" s="70"/>
      <c r="C156" s="73"/>
      <c r="D156" s="70" t="s">
        <v>603</v>
      </c>
      <c r="E156" s="69"/>
      <c r="F156" s="69"/>
      <c r="G156" s="74">
        <f aca="true" t="shared" si="18" ref="G156:T156">SUBTOTAL(9,G148:G155)</f>
        <v>256.3474145</v>
      </c>
      <c r="H156" s="75">
        <f t="shared" si="18"/>
        <v>629</v>
      </c>
      <c r="I156" s="74">
        <f t="shared" si="18"/>
        <v>42.5</v>
      </c>
      <c r="J156" s="74">
        <f t="shared" si="18"/>
        <v>165</v>
      </c>
      <c r="K156" s="71">
        <f t="shared" si="18"/>
        <v>4</v>
      </c>
      <c r="L156" s="69">
        <f t="shared" si="18"/>
        <v>0.1</v>
      </c>
      <c r="M156" s="74">
        <f t="shared" si="18"/>
        <v>1254</v>
      </c>
      <c r="N156" s="69">
        <f t="shared" si="18"/>
        <v>0</v>
      </c>
      <c r="O156" s="74">
        <f t="shared" si="18"/>
        <v>0</v>
      </c>
      <c r="P156" s="75">
        <f t="shared" si="18"/>
        <v>0</v>
      </c>
      <c r="Q156" s="74">
        <f t="shared" si="18"/>
        <v>0</v>
      </c>
      <c r="R156" s="74">
        <f t="shared" si="18"/>
        <v>0</v>
      </c>
      <c r="S156" s="74">
        <f t="shared" si="18"/>
        <v>0</v>
      </c>
      <c r="T156" s="16">
        <f t="shared" si="18"/>
        <v>1717.8474145</v>
      </c>
    </row>
    <row r="157" spans="1:20" ht="15" outlineLevel="2">
      <c r="A157" s="5" t="s">
        <v>177</v>
      </c>
      <c r="B157" s="19" t="s">
        <v>205</v>
      </c>
      <c r="C157" s="6">
        <v>502700</v>
      </c>
      <c r="D157" s="5" t="s">
        <v>352</v>
      </c>
      <c r="E157" s="5" t="s">
        <v>107</v>
      </c>
      <c r="F157" s="7">
        <v>15</v>
      </c>
      <c r="G157" s="8">
        <v>208.19615000000002</v>
      </c>
      <c r="H157" s="9">
        <v>596</v>
      </c>
      <c r="I157" s="8">
        <v>59.6</v>
      </c>
      <c r="J157" s="8"/>
      <c r="K157" s="15"/>
      <c r="L157" s="5"/>
      <c r="M157" s="8"/>
      <c r="N157" s="5"/>
      <c r="O157" s="8"/>
      <c r="P157" s="9"/>
      <c r="Q157" s="8"/>
      <c r="R157" s="8"/>
      <c r="S157" s="8"/>
      <c r="T157" s="16">
        <v>267.79615</v>
      </c>
    </row>
    <row r="158" spans="1:20" ht="15" outlineLevel="2">
      <c r="A158" s="5" t="s">
        <v>177</v>
      </c>
      <c r="B158" s="19" t="s">
        <v>205</v>
      </c>
      <c r="C158" s="6">
        <v>502700</v>
      </c>
      <c r="D158" s="5" t="s">
        <v>352</v>
      </c>
      <c r="E158" s="5" t="s">
        <v>107</v>
      </c>
      <c r="F158" s="7" t="s">
        <v>137</v>
      </c>
      <c r="G158" s="8">
        <v>5.9869145</v>
      </c>
      <c r="H158" s="9">
        <v>1</v>
      </c>
      <c r="I158" s="8">
        <v>0.06</v>
      </c>
      <c r="J158" s="8"/>
      <c r="K158" s="15"/>
      <c r="L158" s="5"/>
      <c r="M158" s="8"/>
      <c r="N158" s="5"/>
      <c r="O158" s="8"/>
      <c r="P158" s="9"/>
      <c r="Q158" s="8"/>
      <c r="R158" s="8"/>
      <c r="S158" s="8"/>
      <c r="T158" s="16">
        <v>6.0469145</v>
      </c>
    </row>
    <row r="159" spans="1:20" ht="15" outlineLevel="2">
      <c r="A159" s="5" t="s">
        <v>177</v>
      </c>
      <c r="B159" s="19" t="s">
        <v>205</v>
      </c>
      <c r="C159" s="6">
        <v>502700</v>
      </c>
      <c r="D159" s="5" t="s">
        <v>352</v>
      </c>
      <c r="E159" s="5" t="s">
        <v>107</v>
      </c>
      <c r="F159" s="7" t="s">
        <v>138</v>
      </c>
      <c r="G159" s="8">
        <v>4.075539000000001</v>
      </c>
      <c r="H159" s="9">
        <v>3</v>
      </c>
      <c r="I159" s="8">
        <v>0.18</v>
      </c>
      <c r="J159" s="8"/>
      <c r="K159" s="15"/>
      <c r="L159" s="5"/>
      <c r="M159" s="8"/>
      <c r="N159" s="5"/>
      <c r="O159" s="8"/>
      <c r="P159" s="9"/>
      <c r="Q159" s="8"/>
      <c r="R159" s="8"/>
      <c r="S159" s="8"/>
      <c r="T159" s="16">
        <v>4.255539000000001</v>
      </c>
    </row>
    <row r="160" spans="1:20" ht="15" outlineLevel="2">
      <c r="A160" s="5" t="s">
        <v>177</v>
      </c>
      <c r="B160" s="19" t="s">
        <v>205</v>
      </c>
      <c r="C160" s="6">
        <v>502700</v>
      </c>
      <c r="D160" s="5" t="s">
        <v>352</v>
      </c>
      <c r="E160" s="5" t="s">
        <v>107</v>
      </c>
      <c r="F160" s="7" t="s">
        <v>139</v>
      </c>
      <c r="G160" s="8">
        <v>14.331799999999998</v>
      </c>
      <c r="H160" s="9">
        <v>29</v>
      </c>
      <c r="I160" s="8">
        <v>1.74</v>
      </c>
      <c r="J160" s="8"/>
      <c r="K160" s="15"/>
      <c r="L160" s="5"/>
      <c r="M160" s="8"/>
      <c r="N160" s="5"/>
      <c r="O160" s="8"/>
      <c r="P160" s="9"/>
      <c r="Q160" s="8"/>
      <c r="R160" s="8"/>
      <c r="S160" s="8"/>
      <c r="T160" s="16">
        <v>16.071799999999996</v>
      </c>
    </row>
    <row r="161" spans="1:20" ht="15" outlineLevel="2">
      <c r="A161" s="5" t="s">
        <v>177</v>
      </c>
      <c r="B161" s="19" t="s">
        <v>205</v>
      </c>
      <c r="C161" s="6">
        <v>502700</v>
      </c>
      <c r="D161" s="5" t="s">
        <v>352</v>
      </c>
      <c r="E161" s="5" t="s">
        <v>107</v>
      </c>
      <c r="F161" s="7" t="s">
        <v>116</v>
      </c>
      <c r="G161" s="8">
        <v>2.2504566</v>
      </c>
      <c r="H161" s="9">
        <v>4</v>
      </c>
      <c r="I161" s="8">
        <v>1.92</v>
      </c>
      <c r="J161" s="8"/>
      <c r="K161" s="15"/>
      <c r="L161" s="5"/>
      <c r="M161" s="8"/>
      <c r="N161" s="5"/>
      <c r="O161" s="8"/>
      <c r="P161" s="9"/>
      <c r="Q161" s="8"/>
      <c r="R161" s="8"/>
      <c r="S161" s="8"/>
      <c r="T161" s="16">
        <v>4.1704566</v>
      </c>
    </row>
    <row r="162" spans="1:20" ht="15" outlineLevel="2">
      <c r="A162" s="5" t="s">
        <v>177</v>
      </c>
      <c r="B162" s="19" t="s">
        <v>205</v>
      </c>
      <c r="C162" s="6">
        <v>502700</v>
      </c>
      <c r="D162" s="5" t="s">
        <v>352</v>
      </c>
      <c r="E162" s="5" t="s">
        <v>107</v>
      </c>
      <c r="F162" s="5" t="s">
        <v>110</v>
      </c>
      <c r="G162" s="52"/>
      <c r="H162" s="53"/>
      <c r="I162" s="52"/>
      <c r="J162" s="52">
        <v>180</v>
      </c>
      <c r="K162" s="15"/>
      <c r="L162" s="5"/>
      <c r="M162" s="52"/>
      <c r="N162" s="5"/>
      <c r="O162" s="52"/>
      <c r="P162" s="53"/>
      <c r="Q162" s="52"/>
      <c r="R162" s="52"/>
      <c r="S162" s="52"/>
      <c r="T162" s="16">
        <v>180</v>
      </c>
    </row>
    <row r="163" spans="1:20" ht="15" outlineLevel="2">
      <c r="A163" s="12" t="s">
        <v>177</v>
      </c>
      <c r="B163" s="20" t="s">
        <v>205</v>
      </c>
      <c r="C163" s="12">
        <v>502700</v>
      </c>
      <c r="D163" s="12" t="s">
        <v>352</v>
      </c>
      <c r="E163" s="12" t="s">
        <v>111</v>
      </c>
      <c r="F163" s="12" t="s">
        <v>111</v>
      </c>
      <c r="G163" s="54"/>
      <c r="H163" s="55"/>
      <c r="I163" s="54"/>
      <c r="J163" s="54"/>
      <c r="K163" s="14">
        <v>4</v>
      </c>
      <c r="L163" s="13">
        <v>0.1</v>
      </c>
      <c r="M163" s="54">
        <v>1254</v>
      </c>
      <c r="N163" s="56"/>
      <c r="O163" s="54"/>
      <c r="P163" s="55"/>
      <c r="Q163" s="54"/>
      <c r="R163" s="54"/>
      <c r="S163" s="54"/>
      <c r="T163" s="16">
        <v>1254</v>
      </c>
    </row>
    <row r="164" spans="1:20" s="72" customFormat="1" ht="15.75" outlineLevel="1" collapsed="1">
      <c r="A164" s="69"/>
      <c r="B164" s="70"/>
      <c r="C164" s="73"/>
      <c r="D164" s="70" t="s">
        <v>604</v>
      </c>
      <c r="E164" s="69"/>
      <c r="F164" s="69"/>
      <c r="G164" s="74">
        <f aca="true" t="shared" si="19" ref="G164:T164">SUBTOTAL(9,G157:G163)</f>
        <v>234.84086010000001</v>
      </c>
      <c r="H164" s="75">
        <f t="shared" si="19"/>
        <v>633</v>
      </c>
      <c r="I164" s="74">
        <f t="shared" si="19"/>
        <v>63.50000000000001</v>
      </c>
      <c r="J164" s="74">
        <f t="shared" si="19"/>
        <v>180</v>
      </c>
      <c r="K164" s="71">
        <f t="shared" si="19"/>
        <v>4</v>
      </c>
      <c r="L164" s="69">
        <f t="shared" si="19"/>
        <v>0.1</v>
      </c>
      <c r="M164" s="74">
        <f t="shared" si="19"/>
        <v>1254</v>
      </c>
      <c r="N164" s="69">
        <f t="shared" si="19"/>
        <v>0</v>
      </c>
      <c r="O164" s="74">
        <f t="shared" si="19"/>
        <v>0</v>
      </c>
      <c r="P164" s="75">
        <f t="shared" si="19"/>
        <v>0</v>
      </c>
      <c r="Q164" s="74">
        <f t="shared" si="19"/>
        <v>0</v>
      </c>
      <c r="R164" s="74">
        <f t="shared" si="19"/>
        <v>0</v>
      </c>
      <c r="S164" s="74">
        <f t="shared" si="19"/>
        <v>0</v>
      </c>
      <c r="T164" s="16">
        <f t="shared" si="19"/>
        <v>1732.3408601</v>
      </c>
    </row>
    <row r="165" spans="1:20" ht="15" outlineLevel="2">
      <c r="A165" s="5" t="s">
        <v>177</v>
      </c>
      <c r="B165" s="19" t="s">
        <v>205</v>
      </c>
      <c r="C165" s="6" t="s">
        <v>218</v>
      </c>
      <c r="D165" s="5" t="s">
        <v>353</v>
      </c>
      <c r="E165" s="5" t="s">
        <v>107</v>
      </c>
      <c r="F165" s="7">
        <v>15</v>
      </c>
      <c r="G165" s="8">
        <v>7855.330812000013</v>
      </c>
      <c r="H165" s="9">
        <v>22730</v>
      </c>
      <c r="I165" s="8">
        <v>2273</v>
      </c>
      <c r="J165" s="8"/>
      <c r="K165" s="15"/>
      <c r="L165" s="5"/>
      <c r="M165" s="8"/>
      <c r="N165" s="5"/>
      <c r="O165" s="8"/>
      <c r="P165" s="9"/>
      <c r="Q165" s="8"/>
      <c r="R165" s="8"/>
      <c r="S165" s="8"/>
      <c r="T165" s="16">
        <v>10128.330812000013</v>
      </c>
    </row>
    <row r="166" spans="1:20" ht="15" outlineLevel="2">
      <c r="A166" s="5" t="s">
        <v>177</v>
      </c>
      <c r="B166" s="19" t="s">
        <v>205</v>
      </c>
      <c r="C166" s="6" t="s">
        <v>218</v>
      </c>
      <c r="D166" s="5" t="s">
        <v>353</v>
      </c>
      <c r="E166" s="5" t="s">
        <v>107</v>
      </c>
      <c r="F166" s="7" t="s">
        <v>137</v>
      </c>
      <c r="G166" s="8">
        <v>1.3808030000000002</v>
      </c>
      <c r="H166" s="9">
        <v>4</v>
      </c>
      <c r="I166" s="8">
        <v>0.24</v>
      </c>
      <c r="J166" s="8"/>
      <c r="K166" s="15"/>
      <c r="L166" s="5"/>
      <c r="M166" s="8"/>
      <c r="N166" s="5"/>
      <c r="O166" s="8"/>
      <c r="P166" s="9"/>
      <c r="Q166" s="8"/>
      <c r="R166" s="8"/>
      <c r="S166" s="8"/>
      <c r="T166" s="16">
        <v>1.6208030000000002</v>
      </c>
    </row>
    <row r="167" spans="1:20" ht="15" outlineLevel="2">
      <c r="A167" s="5" t="s">
        <v>177</v>
      </c>
      <c r="B167" s="19" t="s">
        <v>205</v>
      </c>
      <c r="C167" s="6" t="s">
        <v>218</v>
      </c>
      <c r="D167" s="5" t="s">
        <v>353</v>
      </c>
      <c r="E167" s="5" t="s">
        <v>107</v>
      </c>
      <c r="F167" s="7" t="s">
        <v>138</v>
      </c>
      <c r="G167" s="8">
        <v>5.319438</v>
      </c>
      <c r="H167" s="9">
        <v>3</v>
      </c>
      <c r="I167" s="8">
        <v>0.18</v>
      </c>
      <c r="J167" s="8"/>
      <c r="K167" s="15"/>
      <c r="L167" s="5"/>
      <c r="M167" s="8"/>
      <c r="N167" s="5"/>
      <c r="O167" s="8"/>
      <c r="P167" s="9"/>
      <c r="Q167" s="8"/>
      <c r="R167" s="8"/>
      <c r="S167" s="8"/>
      <c r="T167" s="16">
        <v>5.499438</v>
      </c>
    </row>
    <row r="168" spans="1:20" ht="15" outlineLevel="2">
      <c r="A168" s="5" t="s">
        <v>177</v>
      </c>
      <c r="B168" s="19" t="s">
        <v>205</v>
      </c>
      <c r="C168" s="6" t="s">
        <v>218</v>
      </c>
      <c r="D168" s="5" t="s">
        <v>353</v>
      </c>
      <c r="E168" s="5" t="s">
        <v>107</v>
      </c>
      <c r="F168" s="7" t="s">
        <v>139</v>
      </c>
      <c r="G168" s="8">
        <v>216.21529999999998</v>
      </c>
      <c r="H168" s="9">
        <v>634</v>
      </c>
      <c r="I168" s="8">
        <v>38.04</v>
      </c>
      <c r="J168" s="8"/>
      <c r="K168" s="15"/>
      <c r="L168" s="5"/>
      <c r="M168" s="8"/>
      <c r="N168" s="5"/>
      <c r="O168" s="8"/>
      <c r="P168" s="9"/>
      <c r="Q168" s="8"/>
      <c r="R168" s="8"/>
      <c r="S168" s="8"/>
      <c r="T168" s="16">
        <v>254.25529999999998</v>
      </c>
    </row>
    <row r="169" spans="1:20" ht="15" outlineLevel="2">
      <c r="A169" s="5" t="s">
        <v>177</v>
      </c>
      <c r="B169" s="19" t="s">
        <v>205</v>
      </c>
      <c r="C169" s="6" t="s">
        <v>218</v>
      </c>
      <c r="D169" s="5" t="s">
        <v>353</v>
      </c>
      <c r="E169" s="5" t="s">
        <v>107</v>
      </c>
      <c r="F169" s="7" t="s">
        <v>116</v>
      </c>
      <c r="G169" s="8">
        <v>3.0334472</v>
      </c>
      <c r="H169" s="9">
        <v>2</v>
      </c>
      <c r="I169" s="8">
        <v>0.96</v>
      </c>
      <c r="J169" s="8"/>
      <c r="K169" s="15"/>
      <c r="L169" s="5"/>
      <c r="M169" s="8"/>
      <c r="N169" s="5"/>
      <c r="O169" s="8"/>
      <c r="P169" s="9"/>
      <c r="Q169" s="8"/>
      <c r="R169" s="8"/>
      <c r="S169" s="8"/>
      <c r="T169" s="16">
        <v>3.9934472</v>
      </c>
    </row>
    <row r="170" spans="1:20" ht="15" outlineLevel="2">
      <c r="A170" s="5" t="s">
        <v>177</v>
      </c>
      <c r="B170" s="19" t="s">
        <v>205</v>
      </c>
      <c r="C170" s="6" t="s">
        <v>218</v>
      </c>
      <c r="D170" s="5" t="s">
        <v>353</v>
      </c>
      <c r="E170" s="5" t="s">
        <v>107</v>
      </c>
      <c r="F170" s="5" t="s">
        <v>110</v>
      </c>
      <c r="G170" s="52"/>
      <c r="H170" s="53"/>
      <c r="I170" s="52"/>
      <c r="J170" s="52">
        <v>180</v>
      </c>
      <c r="K170" s="15"/>
      <c r="L170" s="5"/>
      <c r="M170" s="52"/>
      <c r="N170" s="5"/>
      <c r="O170" s="52"/>
      <c r="P170" s="53"/>
      <c r="Q170" s="52"/>
      <c r="R170" s="52"/>
      <c r="S170" s="52"/>
      <c r="T170" s="16">
        <v>180</v>
      </c>
    </row>
    <row r="171" spans="1:20" ht="15" outlineLevel="2">
      <c r="A171" s="5" t="s">
        <v>177</v>
      </c>
      <c r="B171" s="19" t="s">
        <v>205</v>
      </c>
      <c r="C171" s="6" t="s">
        <v>508</v>
      </c>
      <c r="D171" s="5" t="s">
        <v>353</v>
      </c>
      <c r="E171" s="5" t="s">
        <v>36</v>
      </c>
      <c r="F171" s="5" t="s">
        <v>36</v>
      </c>
      <c r="G171" s="52"/>
      <c r="H171" s="53"/>
      <c r="I171" s="52"/>
      <c r="J171" s="52"/>
      <c r="K171" s="15"/>
      <c r="L171" s="5"/>
      <c r="M171" s="52"/>
      <c r="N171" s="15">
        <v>3</v>
      </c>
      <c r="O171" s="52">
        <v>216</v>
      </c>
      <c r="P171" s="53"/>
      <c r="Q171" s="52"/>
      <c r="R171" s="52"/>
      <c r="S171" s="52"/>
      <c r="T171" s="16">
        <v>216</v>
      </c>
    </row>
    <row r="172" spans="1:20" ht="15" outlineLevel="2">
      <c r="A172" s="12" t="s">
        <v>177</v>
      </c>
      <c r="B172" s="20" t="s">
        <v>205</v>
      </c>
      <c r="C172" s="12" t="s">
        <v>508</v>
      </c>
      <c r="D172" s="12" t="s">
        <v>353</v>
      </c>
      <c r="E172" s="12" t="s">
        <v>111</v>
      </c>
      <c r="F172" s="12" t="s">
        <v>111</v>
      </c>
      <c r="G172" s="54"/>
      <c r="H172" s="55"/>
      <c r="I172" s="54"/>
      <c r="J172" s="54"/>
      <c r="K172" s="14">
        <v>4</v>
      </c>
      <c r="L172" s="13">
        <v>0.1</v>
      </c>
      <c r="M172" s="54">
        <v>1254</v>
      </c>
      <c r="N172" s="56"/>
      <c r="O172" s="54"/>
      <c r="P172" s="55"/>
      <c r="Q172" s="54"/>
      <c r="R172" s="54"/>
      <c r="S172" s="54"/>
      <c r="T172" s="16">
        <v>1254</v>
      </c>
    </row>
    <row r="173" spans="1:20" ht="15" outlineLevel="2">
      <c r="A173" s="5" t="s">
        <v>177</v>
      </c>
      <c r="B173" s="19" t="s">
        <v>205</v>
      </c>
      <c r="C173" s="6" t="s">
        <v>218</v>
      </c>
      <c r="D173" s="5" t="s">
        <v>353</v>
      </c>
      <c r="E173" s="5" t="s">
        <v>44</v>
      </c>
      <c r="F173" s="5" t="s">
        <v>44</v>
      </c>
      <c r="G173" s="52"/>
      <c r="H173" s="53"/>
      <c r="I173" s="52"/>
      <c r="J173" s="52"/>
      <c r="K173" s="15"/>
      <c r="L173" s="5"/>
      <c r="M173" s="52"/>
      <c r="N173" s="5"/>
      <c r="O173" s="52"/>
      <c r="P173" s="53">
        <v>21078</v>
      </c>
      <c r="Q173" s="52">
        <v>1468.01</v>
      </c>
      <c r="R173" s="52">
        <v>210.78</v>
      </c>
      <c r="S173" s="52"/>
      <c r="T173" s="16">
        <v>1678.79</v>
      </c>
    </row>
    <row r="174" spans="1:20" s="72" customFormat="1" ht="15.75" outlineLevel="1" collapsed="1">
      <c r="A174" s="69"/>
      <c r="B174" s="70"/>
      <c r="C174" s="73"/>
      <c r="D174" s="70" t="s">
        <v>605</v>
      </c>
      <c r="E174" s="69"/>
      <c r="F174" s="69"/>
      <c r="G174" s="74">
        <f aca="true" t="shared" si="20" ref="G174:T174">SUBTOTAL(9,G165:G173)</f>
        <v>8081.279800200014</v>
      </c>
      <c r="H174" s="75">
        <f t="shared" si="20"/>
        <v>23373</v>
      </c>
      <c r="I174" s="74">
        <f t="shared" si="20"/>
        <v>2312.4199999999996</v>
      </c>
      <c r="J174" s="74">
        <f t="shared" si="20"/>
        <v>180</v>
      </c>
      <c r="K174" s="71">
        <f t="shared" si="20"/>
        <v>4</v>
      </c>
      <c r="L174" s="69">
        <f t="shared" si="20"/>
        <v>0.1</v>
      </c>
      <c r="M174" s="74">
        <f t="shared" si="20"/>
        <v>1254</v>
      </c>
      <c r="N174" s="69">
        <f t="shared" si="20"/>
        <v>3</v>
      </c>
      <c r="O174" s="74">
        <f t="shared" si="20"/>
        <v>216</v>
      </c>
      <c r="P174" s="75">
        <f t="shared" si="20"/>
        <v>21078</v>
      </c>
      <c r="Q174" s="74">
        <f t="shared" si="20"/>
        <v>1468.01</v>
      </c>
      <c r="R174" s="74">
        <f t="shared" si="20"/>
        <v>210.78</v>
      </c>
      <c r="S174" s="74">
        <f t="shared" si="20"/>
        <v>0</v>
      </c>
      <c r="T174" s="16">
        <f t="shared" si="20"/>
        <v>13722.489800200015</v>
      </c>
    </row>
    <row r="175" spans="1:20" ht="15" outlineLevel="2">
      <c r="A175" s="5" t="s">
        <v>177</v>
      </c>
      <c r="B175" s="19" t="s">
        <v>215</v>
      </c>
      <c r="C175" s="6">
        <v>507750</v>
      </c>
      <c r="D175" s="5" t="s">
        <v>354</v>
      </c>
      <c r="E175" s="5" t="s">
        <v>107</v>
      </c>
      <c r="F175" s="7">
        <v>15</v>
      </c>
      <c r="G175" s="8">
        <v>7.025655</v>
      </c>
      <c r="H175" s="9">
        <v>20</v>
      </c>
      <c r="I175" s="8">
        <v>2</v>
      </c>
      <c r="J175" s="8"/>
      <c r="K175" s="15"/>
      <c r="L175" s="5"/>
      <c r="M175" s="8"/>
      <c r="N175" s="5"/>
      <c r="O175" s="8"/>
      <c r="P175" s="9"/>
      <c r="Q175" s="8"/>
      <c r="R175" s="8"/>
      <c r="S175" s="8"/>
      <c r="T175" s="16">
        <v>9.025655</v>
      </c>
    </row>
    <row r="176" spans="1:20" ht="15" outlineLevel="2">
      <c r="A176" s="5" t="s">
        <v>177</v>
      </c>
      <c r="B176" s="19" t="s">
        <v>215</v>
      </c>
      <c r="C176" s="6">
        <v>507750</v>
      </c>
      <c r="D176" s="5" t="s">
        <v>354</v>
      </c>
      <c r="E176" s="5" t="s">
        <v>107</v>
      </c>
      <c r="F176" s="5" t="s">
        <v>110</v>
      </c>
      <c r="G176" s="52"/>
      <c r="H176" s="53"/>
      <c r="I176" s="52"/>
      <c r="J176" s="52">
        <v>15</v>
      </c>
      <c r="K176" s="15"/>
      <c r="L176" s="5"/>
      <c r="M176" s="52"/>
      <c r="N176" s="5"/>
      <c r="O176" s="52"/>
      <c r="P176" s="53"/>
      <c r="Q176" s="52"/>
      <c r="R176" s="52"/>
      <c r="S176" s="52"/>
      <c r="T176" s="16">
        <v>15</v>
      </c>
    </row>
    <row r="177" spans="1:20" ht="15" outlineLevel="2">
      <c r="A177" s="12" t="s">
        <v>177</v>
      </c>
      <c r="B177" s="20" t="s">
        <v>205</v>
      </c>
      <c r="C177" s="12">
        <v>502700</v>
      </c>
      <c r="D177" s="12" t="s">
        <v>354</v>
      </c>
      <c r="E177" s="12" t="s">
        <v>111</v>
      </c>
      <c r="F177" s="12" t="s">
        <v>111</v>
      </c>
      <c r="G177" s="54"/>
      <c r="H177" s="55"/>
      <c r="I177" s="54"/>
      <c r="J177" s="54"/>
      <c r="K177" s="14">
        <v>1</v>
      </c>
      <c r="L177" s="13">
        <v>0.5</v>
      </c>
      <c r="M177" s="54">
        <v>1567.5</v>
      </c>
      <c r="N177" s="56"/>
      <c r="O177" s="54"/>
      <c r="P177" s="55"/>
      <c r="Q177" s="54"/>
      <c r="R177" s="54"/>
      <c r="S177" s="54"/>
      <c r="T177" s="16">
        <v>1567.5</v>
      </c>
    </row>
    <row r="178" spans="1:20" ht="15" outlineLevel="2">
      <c r="A178" s="12" t="s">
        <v>177</v>
      </c>
      <c r="B178" s="20" t="s">
        <v>215</v>
      </c>
      <c r="C178" s="12">
        <v>507600</v>
      </c>
      <c r="D178" s="12" t="s">
        <v>354</v>
      </c>
      <c r="E178" s="12" t="s">
        <v>111</v>
      </c>
      <c r="F178" s="12" t="s">
        <v>111</v>
      </c>
      <c r="G178" s="54"/>
      <c r="H178" s="55"/>
      <c r="I178" s="54"/>
      <c r="J178" s="54"/>
      <c r="K178" s="14">
        <v>1</v>
      </c>
      <c r="L178" s="13">
        <v>0.5</v>
      </c>
      <c r="M178" s="54">
        <v>1567.5</v>
      </c>
      <c r="N178" s="56"/>
      <c r="O178" s="54"/>
      <c r="P178" s="55"/>
      <c r="Q178" s="54"/>
      <c r="R178" s="54"/>
      <c r="S178" s="54"/>
      <c r="T178" s="16">
        <v>1567.5</v>
      </c>
    </row>
    <row r="179" spans="1:20" s="72" customFormat="1" ht="15.75" outlineLevel="1">
      <c r="A179" s="69"/>
      <c r="B179" s="70"/>
      <c r="C179" s="73"/>
      <c r="D179" s="70" t="s">
        <v>606</v>
      </c>
      <c r="E179" s="69"/>
      <c r="F179" s="69"/>
      <c r="G179" s="74">
        <f aca="true" t="shared" si="21" ref="G179:T179">SUBTOTAL(9,G175:G178)</f>
        <v>7.025655</v>
      </c>
      <c r="H179" s="75">
        <f t="shared" si="21"/>
        <v>20</v>
      </c>
      <c r="I179" s="74">
        <f t="shared" si="21"/>
        <v>2</v>
      </c>
      <c r="J179" s="74">
        <f t="shared" si="21"/>
        <v>15</v>
      </c>
      <c r="K179" s="71">
        <f t="shared" si="21"/>
        <v>2</v>
      </c>
      <c r="L179" s="69">
        <f t="shared" si="21"/>
        <v>1</v>
      </c>
      <c r="M179" s="74">
        <f t="shared" si="21"/>
        <v>3135</v>
      </c>
      <c r="N179" s="69">
        <f t="shared" si="21"/>
        <v>0</v>
      </c>
      <c r="O179" s="74">
        <f t="shared" si="21"/>
        <v>0</v>
      </c>
      <c r="P179" s="75">
        <f t="shared" si="21"/>
        <v>0</v>
      </c>
      <c r="Q179" s="74">
        <f t="shared" si="21"/>
        <v>0</v>
      </c>
      <c r="R179" s="74">
        <f t="shared" si="21"/>
        <v>0</v>
      </c>
      <c r="S179" s="74">
        <f t="shared" si="21"/>
        <v>0</v>
      </c>
      <c r="T179" s="16">
        <f t="shared" si="21"/>
        <v>3159.025655</v>
      </c>
    </row>
    <row r="180" spans="1:20" ht="15" outlineLevel="2">
      <c r="A180" s="5" t="s">
        <v>177</v>
      </c>
      <c r="B180" s="19" t="s">
        <v>205</v>
      </c>
      <c r="C180" s="6">
        <v>505401</v>
      </c>
      <c r="D180" s="5" t="s">
        <v>454</v>
      </c>
      <c r="E180" s="5" t="s">
        <v>107</v>
      </c>
      <c r="F180" s="7">
        <v>15</v>
      </c>
      <c r="G180" s="8">
        <v>64.81102400000016</v>
      </c>
      <c r="H180" s="9">
        <v>187</v>
      </c>
      <c r="I180" s="8">
        <v>18.7</v>
      </c>
      <c r="J180" s="8"/>
      <c r="K180" s="15"/>
      <c r="L180" s="5"/>
      <c r="M180" s="8"/>
      <c r="N180" s="5"/>
      <c r="O180" s="8"/>
      <c r="P180" s="9"/>
      <c r="Q180" s="8"/>
      <c r="R180" s="8"/>
      <c r="S180" s="8"/>
      <c r="T180" s="16">
        <v>83.51102400000016</v>
      </c>
    </row>
    <row r="181" spans="1:20" ht="15" outlineLevel="2">
      <c r="A181" s="5" t="s">
        <v>177</v>
      </c>
      <c r="B181" s="19" t="s">
        <v>205</v>
      </c>
      <c r="C181" s="6">
        <v>505401</v>
      </c>
      <c r="D181" s="5" t="s">
        <v>454</v>
      </c>
      <c r="E181" s="5" t="s">
        <v>107</v>
      </c>
      <c r="F181" s="7" t="s">
        <v>137</v>
      </c>
      <c r="G181" s="8">
        <v>4.94616</v>
      </c>
      <c r="H181" s="9">
        <v>1</v>
      </c>
      <c r="I181" s="8">
        <v>0.06</v>
      </c>
      <c r="J181" s="8"/>
      <c r="K181" s="15"/>
      <c r="L181" s="5"/>
      <c r="M181" s="8"/>
      <c r="N181" s="5"/>
      <c r="O181" s="8"/>
      <c r="P181" s="9"/>
      <c r="Q181" s="8"/>
      <c r="R181" s="8"/>
      <c r="S181" s="8"/>
      <c r="T181" s="16">
        <v>5.0061599999999995</v>
      </c>
    </row>
    <row r="182" spans="1:20" ht="15" outlineLevel="2">
      <c r="A182" s="5" t="s">
        <v>177</v>
      </c>
      <c r="B182" s="19" t="s">
        <v>205</v>
      </c>
      <c r="C182" s="6">
        <v>505401</v>
      </c>
      <c r="D182" s="5" t="s">
        <v>454</v>
      </c>
      <c r="E182" s="5" t="s">
        <v>107</v>
      </c>
      <c r="F182" s="7" t="s">
        <v>138</v>
      </c>
      <c r="G182" s="8">
        <v>14.380686000000003</v>
      </c>
      <c r="H182" s="9">
        <v>11</v>
      </c>
      <c r="I182" s="8">
        <v>0.66</v>
      </c>
      <c r="J182" s="8"/>
      <c r="K182" s="15"/>
      <c r="L182" s="5"/>
      <c r="M182" s="8"/>
      <c r="N182" s="5"/>
      <c r="O182" s="8"/>
      <c r="P182" s="9"/>
      <c r="Q182" s="8"/>
      <c r="R182" s="8"/>
      <c r="S182" s="8"/>
      <c r="T182" s="16">
        <v>15.040686000000003</v>
      </c>
    </row>
    <row r="183" spans="1:20" ht="15" outlineLevel="2">
      <c r="A183" s="5" t="s">
        <v>177</v>
      </c>
      <c r="B183" s="19" t="s">
        <v>205</v>
      </c>
      <c r="C183" s="6">
        <v>505401</v>
      </c>
      <c r="D183" s="5" t="s">
        <v>454</v>
      </c>
      <c r="E183" s="5" t="s">
        <v>107</v>
      </c>
      <c r="F183" s="7" t="s">
        <v>139</v>
      </c>
      <c r="G183" s="8">
        <v>11.5101</v>
      </c>
      <c r="H183" s="9">
        <v>25</v>
      </c>
      <c r="I183" s="8">
        <v>1.5</v>
      </c>
      <c r="J183" s="8"/>
      <c r="K183" s="15"/>
      <c r="L183" s="5"/>
      <c r="M183" s="8"/>
      <c r="N183" s="5"/>
      <c r="O183" s="8"/>
      <c r="P183" s="9"/>
      <c r="Q183" s="8"/>
      <c r="R183" s="8"/>
      <c r="S183" s="8"/>
      <c r="T183" s="16">
        <v>13.0101</v>
      </c>
    </row>
    <row r="184" spans="1:20" ht="15" outlineLevel="2">
      <c r="A184" s="5" t="s">
        <v>177</v>
      </c>
      <c r="B184" s="19" t="s">
        <v>205</v>
      </c>
      <c r="C184" s="6">
        <v>505401</v>
      </c>
      <c r="D184" s="5" t="s">
        <v>454</v>
      </c>
      <c r="E184" s="5" t="s">
        <v>107</v>
      </c>
      <c r="F184" s="7" t="s">
        <v>116</v>
      </c>
      <c r="G184" s="8">
        <v>9.769423999999999</v>
      </c>
      <c r="H184" s="9">
        <v>17</v>
      </c>
      <c r="I184" s="8">
        <v>8.16</v>
      </c>
      <c r="J184" s="8"/>
      <c r="K184" s="15"/>
      <c r="L184" s="5"/>
      <c r="M184" s="8"/>
      <c r="N184" s="5"/>
      <c r="O184" s="8"/>
      <c r="P184" s="9"/>
      <c r="Q184" s="8"/>
      <c r="R184" s="8"/>
      <c r="S184" s="8"/>
      <c r="T184" s="16">
        <v>17.929423999999997</v>
      </c>
    </row>
    <row r="185" spans="1:20" ht="15" outlineLevel="2">
      <c r="A185" s="5" t="s">
        <v>177</v>
      </c>
      <c r="B185" s="19" t="s">
        <v>205</v>
      </c>
      <c r="C185" s="6">
        <v>505401</v>
      </c>
      <c r="D185" s="5" t="s">
        <v>454</v>
      </c>
      <c r="E185" s="5" t="s">
        <v>107</v>
      </c>
      <c r="F185" s="5" t="s">
        <v>110</v>
      </c>
      <c r="G185" s="52"/>
      <c r="H185" s="53"/>
      <c r="I185" s="52"/>
      <c r="J185" s="52">
        <v>180</v>
      </c>
      <c r="K185" s="15"/>
      <c r="L185" s="5"/>
      <c r="M185" s="52"/>
      <c r="N185" s="5"/>
      <c r="O185" s="52"/>
      <c r="P185" s="53"/>
      <c r="Q185" s="52"/>
      <c r="R185" s="52"/>
      <c r="S185" s="52"/>
      <c r="T185" s="16">
        <v>180</v>
      </c>
    </row>
    <row r="186" spans="1:20" ht="15" outlineLevel="2">
      <c r="A186" s="5" t="s">
        <v>177</v>
      </c>
      <c r="B186" s="19" t="s">
        <v>205</v>
      </c>
      <c r="C186" s="6">
        <v>505401</v>
      </c>
      <c r="D186" s="5" t="s">
        <v>454</v>
      </c>
      <c r="E186" s="5" t="s">
        <v>36</v>
      </c>
      <c r="F186" s="5" t="s">
        <v>36</v>
      </c>
      <c r="G186" s="52"/>
      <c r="H186" s="53"/>
      <c r="I186" s="52"/>
      <c r="J186" s="52"/>
      <c r="K186" s="15"/>
      <c r="L186" s="5"/>
      <c r="M186" s="52"/>
      <c r="N186" s="15">
        <v>0.5</v>
      </c>
      <c r="O186" s="52">
        <v>36</v>
      </c>
      <c r="P186" s="53"/>
      <c r="Q186" s="52"/>
      <c r="R186" s="52"/>
      <c r="S186" s="52"/>
      <c r="T186" s="16">
        <v>36</v>
      </c>
    </row>
    <row r="187" spans="1:20" ht="15" outlineLevel="2">
      <c r="A187" s="12" t="s">
        <v>177</v>
      </c>
      <c r="B187" s="20" t="s">
        <v>205</v>
      </c>
      <c r="C187" s="12">
        <v>505401</v>
      </c>
      <c r="D187" s="12" t="s">
        <v>454</v>
      </c>
      <c r="E187" s="12" t="s">
        <v>111</v>
      </c>
      <c r="F187" s="12" t="s">
        <v>111</v>
      </c>
      <c r="G187" s="54"/>
      <c r="H187" s="55"/>
      <c r="I187" s="54"/>
      <c r="J187" s="54"/>
      <c r="K187" s="14">
        <v>4</v>
      </c>
      <c r="L187" s="13">
        <v>0.1</v>
      </c>
      <c r="M187" s="54">
        <v>1254</v>
      </c>
      <c r="N187" s="56"/>
      <c r="O187" s="54"/>
      <c r="P187" s="55"/>
      <c r="Q187" s="54"/>
      <c r="R187" s="54"/>
      <c r="S187" s="54"/>
      <c r="T187" s="16">
        <v>1254</v>
      </c>
    </row>
    <row r="188" spans="1:20" s="72" customFormat="1" ht="15.75" outlineLevel="1">
      <c r="A188" s="69"/>
      <c r="B188" s="70"/>
      <c r="C188" s="73"/>
      <c r="D188" s="70" t="s">
        <v>723</v>
      </c>
      <c r="E188" s="69"/>
      <c r="F188" s="69"/>
      <c r="G188" s="74">
        <f aca="true" t="shared" si="22" ref="G188:T188">SUBTOTAL(9,G180:G187)</f>
        <v>105.41739400000016</v>
      </c>
      <c r="H188" s="75">
        <f t="shared" si="22"/>
        <v>241</v>
      </c>
      <c r="I188" s="74">
        <f t="shared" si="22"/>
        <v>29.08</v>
      </c>
      <c r="J188" s="74">
        <f t="shared" si="22"/>
        <v>180</v>
      </c>
      <c r="K188" s="71">
        <f t="shared" si="22"/>
        <v>4</v>
      </c>
      <c r="L188" s="69">
        <f t="shared" si="22"/>
        <v>0.1</v>
      </c>
      <c r="M188" s="74">
        <f t="shared" si="22"/>
        <v>1254</v>
      </c>
      <c r="N188" s="69">
        <f t="shared" si="22"/>
        <v>0.5</v>
      </c>
      <c r="O188" s="74">
        <f t="shared" si="22"/>
        <v>36</v>
      </c>
      <c r="P188" s="75">
        <f t="shared" si="22"/>
        <v>0</v>
      </c>
      <c r="Q188" s="74">
        <f t="shared" si="22"/>
        <v>0</v>
      </c>
      <c r="R188" s="74">
        <f t="shared" si="22"/>
        <v>0</v>
      </c>
      <c r="S188" s="74">
        <f t="shared" si="22"/>
        <v>0</v>
      </c>
      <c r="T188" s="16">
        <f t="shared" si="22"/>
        <v>1604.4973940000002</v>
      </c>
    </row>
    <row r="189" spans="1:20" ht="15" outlineLevel="2">
      <c r="A189" s="5" t="s">
        <v>177</v>
      </c>
      <c r="B189" s="19" t="s">
        <v>205</v>
      </c>
      <c r="C189" s="6">
        <v>503201</v>
      </c>
      <c r="D189" s="5" t="s">
        <v>460</v>
      </c>
      <c r="E189" s="5" t="s">
        <v>107</v>
      </c>
      <c r="F189" s="7">
        <v>15</v>
      </c>
      <c r="G189" s="8">
        <v>176.08401700000002</v>
      </c>
      <c r="H189" s="9">
        <v>507</v>
      </c>
      <c r="I189" s="8">
        <v>50.7</v>
      </c>
      <c r="J189" s="8"/>
      <c r="K189" s="15"/>
      <c r="L189" s="5"/>
      <c r="M189" s="8"/>
      <c r="N189" s="5"/>
      <c r="O189" s="8"/>
      <c r="P189" s="9"/>
      <c r="Q189" s="8"/>
      <c r="R189" s="8"/>
      <c r="S189" s="8"/>
      <c r="T189" s="16">
        <v>226.784017</v>
      </c>
    </row>
    <row r="190" spans="1:20" ht="15" outlineLevel="2">
      <c r="A190" s="5" t="s">
        <v>177</v>
      </c>
      <c r="B190" s="19" t="s">
        <v>205</v>
      </c>
      <c r="C190" s="6">
        <v>503201</v>
      </c>
      <c r="D190" s="5" t="s">
        <v>460</v>
      </c>
      <c r="E190" s="5" t="s">
        <v>107</v>
      </c>
      <c r="F190" s="7" t="s">
        <v>137</v>
      </c>
      <c r="G190" s="8">
        <v>52.21290150000001</v>
      </c>
      <c r="H190" s="9">
        <v>11</v>
      </c>
      <c r="I190" s="8">
        <v>0.66</v>
      </c>
      <c r="J190" s="8"/>
      <c r="K190" s="15"/>
      <c r="L190" s="5"/>
      <c r="M190" s="8"/>
      <c r="N190" s="5"/>
      <c r="O190" s="8"/>
      <c r="P190" s="9"/>
      <c r="Q190" s="8"/>
      <c r="R190" s="8"/>
      <c r="S190" s="8"/>
      <c r="T190" s="16">
        <v>52.872901500000005</v>
      </c>
    </row>
    <row r="191" spans="1:20" ht="15" outlineLevel="2">
      <c r="A191" s="5" t="s">
        <v>177</v>
      </c>
      <c r="B191" s="19" t="s">
        <v>205</v>
      </c>
      <c r="C191" s="6">
        <v>503201</v>
      </c>
      <c r="D191" s="5" t="s">
        <v>460</v>
      </c>
      <c r="E191" s="5" t="s">
        <v>107</v>
      </c>
      <c r="F191" s="7" t="s">
        <v>138</v>
      </c>
      <c r="G191" s="8">
        <v>79.57919700000001</v>
      </c>
      <c r="H191" s="9">
        <v>44</v>
      </c>
      <c r="I191" s="8">
        <v>2.64</v>
      </c>
      <c r="J191" s="8"/>
      <c r="K191" s="15"/>
      <c r="L191" s="5"/>
      <c r="M191" s="8"/>
      <c r="N191" s="5"/>
      <c r="O191" s="8"/>
      <c r="P191" s="9"/>
      <c r="Q191" s="8"/>
      <c r="R191" s="8"/>
      <c r="S191" s="8"/>
      <c r="T191" s="16">
        <v>82.21919700000001</v>
      </c>
    </row>
    <row r="192" spans="1:20" ht="15" outlineLevel="2">
      <c r="A192" s="5" t="s">
        <v>177</v>
      </c>
      <c r="B192" s="19" t="s">
        <v>205</v>
      </c>
      <c r="C192" s="6">
        <v>503201</v>
      </c>
      <c r="D192" s="5" t="s">
        <v>460</v>
      </c>
      <c r="E192" s="5" t="s">
        <v>107</v>
      </c>
      <c r="F192" s="7" t="s">
        <v>139</v>
      </c>
      <c r="G192" s="8">
        <v>17.782799999999998</v>
      </c>
      <c r="H192" s="9">
        <v>35</v>
      </c>
      <c r="I192" s="8">
        <v>2.1</v>
      </c>
      <c r="J192" s="8"/>
      <c r="K192" s="15"/>
      <c r="L192" s="5"/>
      <c r="M192" s="8"/>
      <c r="N192" s="5"/>
      <c r="O192" s="8"/>
      <c r="P192" s="9"/>
      <c r="Q192" s="8"/>
      <c r="R192" s="8"/>
      <c r="S192" s="8"/>
      <c r="T192" s="16">
        <v>19.8828</v>
      </c>
    </row>
    <row r="193" spans="1:20" ht="15" outlineLevel="2">
      <c r="A193" s="5" t="s">
        <v>177</v>
      </c>
      <c r="B193" s="19" t="s">
        <v>205</v>
      </c>
      <c r="C193" s="6">
        <v>503201</v>
      </c>
      <c r="D193" s="5" t="s">
        <v>460</v>
      </c>
      <c r="E193" s="5" t="s">
        <v>107</v>
      </c>
      <c r="F193" s="7" t="s">
        <v>116</v>
      </c>
      <c r="G193" s="8">
        <v>5.626654599999999</v>
      </c>
      <c r="H193" s="9">
        <v>6</v>
      </c>
      <c r="I193" s="8">
        <v>2.88</v>
      </c>
      <c r="J193" s="8"/>
      <c r="K193" s="15"/>
      <c r="L193" s="5"/>
      <c r="M193" s="8"/>
      <c r="N193" s="5"/>
      <c r="O193" s="8"/>
      <c r="P193" s="9"/>
      <c r="Q193" s="8"/>
      <c r="R193" s="8"/>
      <c r="S193" s="8"/>
      <c r="T193" s="16">
        <v>8.5066546</v>
      </c>
    </row>
    <row r="194" spans="1:20" ht="15" outlineLevel="2">
      <c r="A194" s="5" t="s">
        <v>177</v>
      </c>
      <c r="B194" s="19" t="s">
        <v>205</v>
      </c>
      <c r="C194" s="6">
        <v>503201</v>
      </c>
      <c r="D194" s="5" t="s">
        <v>460</v>
      </c>
      <c r="E194" s="5" t="s">
        <v>107</v>
      </c>
      <c r="F194" s="5" t="s">
        <v>110</v>
      </c>
      <c r="G194" s="52"/>
      <c r="H194" s="53"/>
      <c r="I194" s="52"/>
      <c r="J194" s="52">
        <v>180</v>
      </c>
      <c r="K194" s="15"/>
      <c r="L194" s="5"/>
      <c r="M194" s="52"/>
      <c r="N194" s="5"/>
      <c r="O194" s="52"/>
      <c r="P194" s="53"/>
      <c r="Q194" s="52"/>
      <c r="R194" s="52"/>
      <c r="S194" s="52"/>
      <c r="T194" s="16">
        <v>180</v>
      </c>
    </row>
    <row r="195" spans="1:20" ht="15" outlineLevel="2">
      <c r="A195" s="12" t="s">
        <v>177</v>
      </c>
      <c r="B195" s="20" t="s">
        <v>205</v>
      </c>
      <c r="C195" s="12">
        <v>503201</v>
      </c>
      <c r="D195" s="12" t="s">
        <v>460</v>
      </c>
      <c r="E195" s="12" t="s">
        <v>111</v>
      </c>
      <c r="F195" s="12" t="s">
        <v>111</v>
      </c>
      <c r="G195" s="54"/>
      <c r="H195" s="55"/>
      <c r="I195" s="54"/>
      <c r="J195" s="54"/>
      <c r="K195" s="14">
        <v>1</v>
      </c>
      <c r="L195" s="13">
        <v>1</v>
      </c>
      <c r="M195" s="54">
        <v>3135</v>
      </c>
      <c r="N195" s="56"/>
      <c r="O195" s="54"/>
      <c r="P195" s="55"/>
      <c r="Q195" s="54"/>
      <c r="R195" s="54"/>
      <c r="S195" s="54"/>
      <c r="T195" s="16">
        <v>3135</v>
      </c>
    </row>
    <row r="196" spans="1:20" s="72" customFormat="1" ht="15.75" outlineLevel="1">
      <c r="A196" s="69"/>
      <c r="B196" s="70"/>
      <c r="C196" s="73"/>
      <c r="D196" s="70" t="s">
        <v>732</v>
      </c>
      <c r="E196" s="69"/>
      <c r="F196" s="69"/>
      <c r="G196" s="74">
        <f aca="true" t="shared" si="23" ref="G196:T196">SUBTOTAL(9,G189:G195)</f>
        <v>331.28557010000003</v>
      </c>
      <c r="H196" s="75">
        <f t="shared" si="23"/>
        <v>603</v>
      </c>
      <c r="I196" s="74">
        <f t="shared" si="23"/>
        <v>58.980000000000004</v>
      </c>
      <c r="J196" s="74">
        <f t="shared" si="23"/>
        <v>180</v>
      </c>
      <c r="K196" s="71">
        <f t="shared" si="23"/>
        <v>1</v>
      </c>
      <c r="L196" s="69">
        <f t="shared" si="23"/>
        <v>1</v>
      </c>
      <c r="M196" s="74">
        <f t="shared" si="23"/>
        <v>3135</v>
      </c>
      <c r="N196" s="69">
        <f t="shared" si="23"/>
        <v>0</v>
      </c>
      <c r="O196" s="74">
        <f t="shared" si="23"/>
        <v>0</v>
      </c>
      <c r="P196" s="75">
        <f t="shared" si="23"/>
        <v>0</v>
      </c>
      <c r="Q196" s="74">
        <f t="shared" si="23"/>
        <v>0</v>
      </c>
      <c r="R196" s="74">
        <f t="shared" si="23"/>
        <v>0</v>
      </c>
      <c r="S196" s="74">
        <f t="shared" si="23"/>
        <v>0</v>
      </c>
      <c r="T196" s="16">
        <f t="shared" si="23"/>
        <v>3705.2655701</v>
      </c>
    </row>
    <row r="197" spans="1:20" s="72" customFormat="1" ht="15.75" outlineLevel="1" collapsed="1">
      <c r="A197" s="69"/>
      <c r="B197" s="70"/>
      <c r="C197" s="73"/>
      <c r="D197" s="70" t="s">
        <v>514</v>
      </c>
      <c r="E197" s="69"/>
      <c r="F197" s="69"/>
      <c r="G197" s="74">
        <f aca="true" t="shared" si="24" ref="G197:T197">SUBTOTAL(9,G5:G195)</f>
        <v>39894.805246300035</v>
      </c>
      <c r="H197" s="75">
        <f t="shared" si="24"/>
        <v>106730</v>
      </c>
      <c r="I197" s="74">
        <f t="shared" si="24"/>
        <v>10573.48</v>
      </c>
      <c r="J197" s="74">
        <f t="shared" si="24"/>
        <v>3405</v>
      </c>
      <c r="K197" s="71">
        <f t="shared" si="24"/>
        <v>60</v>
      </c>
      <c r="L197" s="69">
        <f t="shared" si="24"/>
        <v>10.642899999999997</v>
      </c>
      <c r="M197" s="74">
        <f t="shared" si="24"/>
        <v>63595.983</v>
      </c>
      <c r="N197" s="69">
        <f t="shared" si="24"/>
        <v>39.5</v>
      </c>
      <c r="O197" s="74">
        <f t="shared" si="24"/>
        <v>2844</v>
      </c>
      <c r="P197" s="75">
        <f t="shared" si="24"/>
        <v>82734</v>
      </c>
      <c r="Q197" s="74">
        <f t="shared" si="24"/>
        <v>6945.02</v>
      </c>
      <c r="R197" s="74">
        <f t="shared" si="24"/>
        <v>827.3399999999999</v>
      </c>
      <c r="S197" s="74">
        <f t="shared" si="24"/>
        <v>121.51999999999998</v>
      </c>
      <c r="T197" s="16">
        <f t="shared" si="24"/>
        <v>128207.1482463</v>
      </c>
    </row>
  </sheetData>
  <sheetProtection/>
  <autoFilter ref="A4:T196"/>
  <printOptions/>
  <pageMargins left="0.25" right="0.25" top="0.25" bottom="0.25" header="0.5" footer="0.5"/>
  <pageSetup fitToHeight="50" fitToWidth="1" horizontalDpi="600" verticalDpi="600" orientation="landscape" paperSize="5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3"/>
  <sheetViews>
    <sheetView zoomScalePageLayoutView="0" workbookViewId="0" topLeftCell="A1">
      <pane xSplit="1" ySplit="4" topLeftCell="K19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8.88671875" style="58" customWidth="1"/>
    <col min="3" max="3" width="8.88671875" style="59" customWidth="1"/>
    <col min="4" max="6" width="8.88671875" style="4" customWidth="1"/>
    <col min="7" max="7" width="8.88671875" style="60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38.25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outlineLevel="2">
      <c r="A5" s="5" t="s">
        <v>229</v>
      </c>
      <c r="B5" s="19" t="s">
        <v>230</v>
      </c>
      <c r="C5" s="6" t="s">
        <v>504</v>
      </c>
      <c r="D5" s="5" t="s">
        <v>772</v>
      </c>
      <c r="E5" s="5" t="s">
        <v>36</v>
      </c>
      <c r="F5" s="5" t="s">
        <v>36</v>
      </c>
      <c r="G5" s="52"/>
      <c r="H5" s="53"/>
      <c r="I5" s="52"/>
      <c r="J5" s="52"/>
      <c r="K5" s="15"/>
      <c r="L5" s="5"/>
      <c r="M5" s="52"/>
      <c r="N5" s="15">
        <v>0.5</v>
      </c>
      <c r="O5" s="52">
        <v>36</v>
      </c>
      <c r="P5" s="53"/>
      <c r="Q5" s="52"/>
      <c r="R5" s="52"/>
      <c r="S5" s="52"/>
      <c r="T5" s="16">
        <v>36</v>
      </c>
    </row>
    <row r="6" spans="1:20" s="72" customFormat="1" ht="15.75" outlineLevel="1">
      <c r="A6" s="69"/>
      <c r="B6" s="70"/>
      <c r="C6" s="73"/>
      <c r="D6" s="70" t="s">
        <v>780</v>
      </c>
      <c r="E6" s="69"/>
      <c r="F6" s="69"/>
      <c r="G6" s="74">
        <f aca="true" t="shared" si="0" ref="G6:T6">SUBTOTAL(9,G5:G5)</f>
        <v>0</v>
      </c>
      <c r="H6" s="75">
        <f t="shared" si="0"/>
        <v>0</v>
      </c>
      <c r="I6" s="74">
        <f t="shared" si="0"/>
        <v>0</v>
      </c>
      <c r="J6" s="74">
        <f t="shared" si="0"/>
        <v>0</v>
      </c>
      <c r="K6" s="71">
        <f t="shared" si="0"/>
        <v>0</v>
      </c>
      <c r="L6" s="69">
        <f t="shared" si="0"/>
        <v>0</v>
      </c>
      <c r="M6" s="74">
        <f t="shared" si="0"/>
        <v>0</v>
      </c>
      <c r="N6" s="71">
        <f t="shared" si="0"/>
        <v>0.5</v>
      </c>
      <c r="O6" s="74">
        <f t="shared" si="0"/>
        <v>36</v>
      </c>
      <c r="P6" s="75">
        <f t="shared" si="0"/>
        <v>0</v>
      </c>
      <c r="Q6" s="74">
        <f t="shared" si="0"/>
        <v>0</v>
      </c>
      <c r="R6" s="74">
        <f t="shared" si="0"/>
        <v>0</v>
      </c>
      <c r="S6" s="74">
        <f t="shared" si="0"/>
        <v>0</v>
      </c>
      <c r="T6" s="16">
        <f t="shared" si="0"/>
        <v>36</v>
      </c>
    </row>
    <row r="7" spans="1:20" ht="15" outlineLevel="2">
      <c r="A7" s="5" t="s">
        <v>229</v>
      </c>
      <c r="B7" s="19" t="s">
        <v>230</v>
      </c>
      <c r="C7" s="6">
        <v>704002</v>
      </c>
      <c r="D7" s="5" t="s">
        <v>391</v>
      </c>
      <c r="E7" s="5" t="s">
        <v>107</v>
      </c>
      <c r="F7" s="7" t="s">
        <v>116</v>
      </c>
      <c r="G7" s="8">
        <v>7.788858</v>
      </c>
      <c r="H7" s="9">
        <v>7</v>
      </c>
      <c r="I7" s="8">
        <v>3.36</v>
      </c>
      <c r="J7" s="8"/>
      <c r="K7" s="15"/>
      <c r="L7" s="5"/>
      <c r="M7" s="8"/>
      <c r="N7" s="5"/>
      <c r="O7" s="8"/>
      <c r="P7" s="9"/>
      <c r="Q7" s="8"/>
      <c r="R7" s="8"/>
      <c r="S7" s="8"/>
      <c r="T7" s="16">
        <v>11.148858</v>
      </c>
    </row>
    <row r="8" spans="1:20" ht="15" outlineLevel="2">
      <c r="A8" s="5" t="s">
        <v>229</v>
      </c>
      <c r="B8" s="19" t="s">
        <v>230</v>
      </c>
      <c r="C8" s="6">
        <v>704002</v>
      </c>
      <c r="D8" s="5" t="s">
        <v>391</v>
      </c>
      <c r="E8" s="5" t="s">
        <v>107</v>
      </c>
      <c r="F8" s="5" t="s">
        <v>110</v>
      </c>
      <c r="G8" s="52"/>
      <c r="H8" s="53"/>
      <c r="I8" s="52"/>
      <c r="J8" s="52">
        <v>15</v>
      </c>
      <c r="K8" s="15"/>
      <c r="L8" s="5"/>
      <c r="M8" s="52"/>
      <c r="N8" s="5"/>
      <c r="O8" s="52"/>
      <c r="P8" s="53"/>
      <c r="Q8" s="52"/>
      <c r="R8" s="52"/>
      <c r="S8" s="52"/>
      <c r="T8" s="16">
        <v>15</v>
      </c>
    </row>
    <row r="9" spans="1:20" ht="15" outlineLevel="2">
      <c r="A9" s="12" t="s">
        <v>229</v>
      </c>
      <c r="B9" s="20" t="s">
        <v>230</v>
      </c>
      <c r="C9" s="12">
        <v>704002</v>
      </c>
      <c r="D9" s="12" t="s">
        <v>391</v>
      </c>
      <c r="E9" s="12" t="s">
        <v>111</v>
      </c>
      <c r="F9" s="12" t="s">
        <v>111</v>
      </c>
      <c r="G9" s="54"/>
      <c r="H9" s="55"/>
      <c r="I9" s="54"/>
      <c r="J9" s="54"/>
      <c r="K9" s="14">
        <v>2</v>
      </c>
      <c r="L9" s="13">
        <v>0.1429</v>
      </c>
      <c r="M9" s="54">
        <v>895.983</v>
      </c>
      <c r="N9" s="56"/>
      <c r="O9" s="54"/>
      <c r="P9" s="55"/>
      <c r="Q9" s="54"/>
      <c r="R9" s="54"/>
      <c r="S9" s="54"/>
      <c r="T9" s="16">
        <v>895.983</v>
      </c>
    </row>
    <row r="10" spans="1:20" s="72" customFormat="1" ht="15.75" outlineLevel="1">
      <c r="A10" s="69"/>
      <c r="B10" s="70"/>
      <c r="C10" s="73"/>
      <c r="D10" s="70" t="s">
        <v>651</v>
      </c>
      <c r="E10" s="69"/>
      <c r="F10" s="69"/>
      <c r="G10" s="74">
        <f aca="true" t="shared" si="1" ref="G10:T10">SUBTOTAL(9,G7:G9)</f>
        <v>7.788858</v>
      </c>
      <c r="H10" s="75">
        <f t="shared" si="1"/>
        <v>7</v>
      </c>
      <c r="I10" s="74">
        <f t="shared" si="1"/>
        <v>3.36</v>
      </c>
      <c r="J10" s="74">
        <f t="shared" si="1"/>
        <v>15</v>
      </c>
      <c r="K10" s="71">
        <f t="shared" si="1"/>
        <v>2</v>
      </c>
      <c r="L10" s="69">
        <f t="shared" si="1"/>
        <v>0.1429</v>
      </c>
      <c r="M10" s="74">
        <f t="shared" si="1"/>
        <v>895.983</v>
      </c>
      <c r="N10" s="71">
        <f t="shared" si="1"/>
        <v>0</v>
      </c>
      <c r="O10" s="74">
        <f t="shared" si="1"/>
        <v>0</v>
      </c>
      <c r="P10" s="75">
        <f t="shared" si="1"/>
        <v>0</v>
      </c>
      <c r="Q10" s="74">
        <f t="shared" si="1"/>
        <v>0</v>
      </c>
      <c r="R10" s="74">
        <f t="shared" si="1"/>
        <v>0</v>
      </c>
      <c r="S10" s="74">
        <f t="shared" si="1"/>
        <v>0</v>
      </c>
      <c r="T10" s="16">
        <f t="shared" si="1"/>
        <v>922.131858</v>
      </c>
    </row>
    <row r="11" spans="1:20" ht="15" outlineLevel="2">
      <c r="A11" s="5" t="s">
        <v>229</v>
      </c>
      <c r="B11" s="19" t="s">
        <v>242</v>
      </c>
      <c r="C11" s="6">
        <v>706202</v>
      </c>
      <c r="D11" s="5" t="s">
        <v>401</v>
      </c>
      <c r="E11" s="5" t="s">
        <v>107</v>
      </c>
      <c r="F11" s="7">
        <v>15</v>
      </c>
      <c r="G11" s="8">
        <v>57.1986110000001</v>
      </c>
      <c r="H11" s="9">
        <v>159</v>
      </c>
      <c r="I11" s="8">
        <v>15.9</v>
      </c>
      <c r="J11" s="8"/>
      <c r="K11" s="15"/>
      <c r="L11" s="5"/>
      <c r="M11" s="8"/>
      <c r="N11" s="5"/>
      <c r="O11" s="8"/>
      <c r="P11" s="9"/>
      <c r="Q11" s="8"/>
      <c r="R11" s="8"/>
      <c r="S11" s="8"/>
      <c r="T11" s="16">
        <v>73.0986110000001</v>
      </c>
    </row>
    <row r="12" spans="1:20" ht="15" outlineLevel="2">
      <c r="A12" s="5" t="s">
        <v>229</v>
      </c>
      <c r="B12" s="19" t="s">
        <v>242</v>
      </c>
      <c r="C12" s="6">
        <v>706202</v>
      </c>
      <c r="D12" s="5" t="s">
        <v>401</v>
      </c>
      <c r="E12" s="5" t="s">
        <v>107</v>
      </c>
      <c r="F12" s="7" t="s">
        <v>137</v>
      </c>
      <c r="G12" s="8">
        <v>13.076410500000001</v>
      </c>
      <c r="H12" s="9">
        <v>4</v>
      </c>
      <c r="I12" s="8">
        <v>0.24</v>
      </c>
      <c r="J12" s="8"/>
      <c r="K12" s="15"/>
      <c r="L12" s="5"/>
      <c r="M12" s="8"/>
      <c r="N12" s="5"/>
      <c r="O12" s="8"/>
      <c r="P12" s="9"/>
      <c r="Q12" s="8"/>
      <c r="R12" s="8"/>
      <c r="S12" s="8"/>
      <c r="T12" s="16">
        <v>13.316410500000002</v>
      </c>
    </row>
    <row r="13" spans="1:20" ht="15" outlineLevel="2">
      <c r="A13" s="5" t="s">
        <v>229</v>
      </c>
      <c r="B13" s="19" t="s">
        <v>242</v>
      </c>
      <c r="C13" s="6">
        <v>706202</v>
      </c>
      <c r="D13" s="5" t="s">
        <v>401</v>
      </c>
      <c r="E13" s="5" t="s">
        <v>107</v>
      </c>
      <c r="F13" s="7" t="s">
        <v>138</v>
      </c>
      <c r="G13" s="8">
        <v>1.294464</v>
      </c>
      <c r="H13" s="9">
        <v>1</v>
      </c>
      <c r="I13" s="8">
        <v>0.06</v>
      </c>
      <c r="J13" s="8"/>
      <c r="K13" s="15"/>
      <c r="L13" s="5"/>
      <c r="M13" s="8"/>
      <c r="N13" s="5"/>
      <c r="O13" s="8"/>
      <c r="P13" s="9"/>
      <c r="Q13" s="8"/>
      <c r="R13" s="8"/>
      <c r="S13" s="8"/>
      <c r="T13" s="16">
        <v>1.3544640000000001</v>
      </c>
    </row>
    <row r="14" spans="1:20" ht="15" outlineLevel="2">
      <c r="A14" s="5" t="s">
        <v>229</v>
      </c>
      <c r="B14" s="19" t="s">
        <v>242</v>
      </c>
      <c r="C14" s="6">
        <v>706202</v>
      </c>
      <c r="D14" s="5" t="s">
        <v>401</v>
      </c>
      <c r="E14" s="5" t="s">
        <v>107</v>
      </c>
      <c r="F14" s="7" t="s">
        <v>139</v>
      </c>
      <c r="G14" s="8">
        <v>7.8256499999999996</v>
      </c>
      <c r="H14" s="9">
        <v>13</v>
      </c>
      <c r="I14" s="8">
        <v>0.78</v>
      </c>
      <c r="J14" s="8"/>
      <c r="K14" s="15"/>
      <c r="L14" s="5"/>
      <c r="M14" s="8"/>
      <c r="N14" s="5"/>
      <c r="O14" s="8"/>
      <c r="P14" s="9"/>
      <c r="Q14" s="8"/>
      <c r="R14" s="8"/>
      <c r="S14" s="8"/>
      <c r="T14" s="16">
        <v>8.605649999999999</v>
      </c>
    </row>
    <row r="15" spans="1:20" ht="15" outlineLevel="2">
      <c r="A15" s="5" t="s">
        <v>229</v>
      </c>
      <c r="B15" s="19" t="s">
        <v>242</v>
      </c>
      <c r="C15" s="6">
        <v>706202</v>
      </c>
      <c r="D15" s="5" t="s">
        <v>401</v>
      </c>
      <c r="E15" s="5" t="s">
        <v>107</v>
      </c>
      <c r="F15" s="7" t="s">
        <v>116</v>
      </c>
      <c r="G15" s="8">
        <v>0.7316806</v>
      </c>
      <c r="H15" s="9">
        <v>2</v>
      </c>
      <c r="I15" s="8">
        <v>0.96</v>
      </c>
      <c r="J15" s="8"/>
      <c r="K15" s="15"/>
      <c r="L15" s="5"/>
      <c r="M15" s="8"/>
      <c r="N15" s="5"/>
      <c r="O15" s="8"/>
      <c r="P15" s="9"/>
      <c r="Q15" s="8"/>
      <c r="R15" s="8"/>
      <c r="S15" s="8"/>
      <c r="T15" s="16">
        <v>1.6916806</v>
      </c>
    </row>
    <row r="16" spans="1:20" ht="15" outlineLevel="2">
      <c r="A16" s="5" t="s">
        <v>229</v>
      </c>
      <c r="B16" s="19" t="s">
        <v>242</v>
      </c>
      <c r="C16" s="6">
        <v>706202</v>
      </c>
      <c r="D16" s="5" t="s">
        <v>401</v>
      </c>
      <c r="E16" s="5" t="s">
        <v>107</v>
      </c>
      <c r="F16" s="5" t="s">
        <v>110</v>
      </c>
      <c r="G16" s="52"/>
      <c r="H16" s="53"/>
      <c r="I16" s="52"/>
      <c r="J16" s="52">
        <v>180</v>
      </c>
      <c r="K16" s="15"/>
      <c r="L16" s="5"/>
      <c r="M16" s="52"/>
      <c r="N16" s="5"/>
      <c r="O16" s="52"/>
      <c r="P16" s="53"/>
      <c r="Q16" s="52"/>
      <c r="R16" s="52"/>
      <c r="S16" s="52"/>
      <c r="T16" s="16">
        <v>180</v>
      </c>
    </row>
    <row r="17" spans="1:20" ht="15" outlineLevel="2">
      <c r="A17" s="5" t="s">
        <v>229</v>
      </c>
      <c r="B17" s="19" t="s">
        <v>242</v>
      </c>
      <c r="C17" s="6">
        <v>706202</v>
      </c>
      <c r="D17" s="5" t="s">
        <v>401</v>
      </c>
      <c r="E17" s="5" t="s">
        <v>36</v>
      </c>
      <c r="F17" s="5" t="s">
        <v>36</v>
      </c>
      <c r="G17" s="52"/>
      <c r="H17" s="53"/>
      <c r="I17" s="52"/>
      <c r="J17" s="52"/>
      <c r="K17" s="15"/>
      <c r="L17" s="5"/>
      <c r="M17" s="52"/>
      <c r="N17" s="15">
        <v>0.75</v>
      </c>
      <c r="O17" s="52">
        <v>54</v>
      </c>
      <c r="P17" s="53"/>
      <c r="Q17" s="52"/>
      <c r="R17" s="52"/>
      <c r="S17" s="52"/>
      <c r="T17" s="16">
        <v>54</v>
      </c>
    </row>
    <row r="18" spans="1:20" ht="15" outlineLevel="2">
      <c r="A18" s="12" t="s">
        <v>229</v>
      </c>
      <c r="B18" s="20" t="s">
        <v>242</v>
      </c>
      <c r="C18" s="12">
        <v>706202</v>
      </c>
      <c r="D18" s="12" t="s">
        <v>401</v>
      </c>
      <c r="E18" s="12" t="s">
        <v>111</v>
      </c>
      <c r="F18" s="12" t="s">
        <v>111</v>
      </c>
      <c r="G18" s="54"/>
      <c r="H18" s="55"/>
      <c r="I18" s="54"/>
      <c r="J18" s="54"/>
      <c r="K18" s="14">
        <v>6</v>
      </c>
      <c r="L18" s="13">
        <v>0.01</v>
      </c>
      <c r="M18" s="54">
        <v>188.1</v>
      </c>
      <c r="N18" s="56"/>
      <c r="O18" s="54"/>
      <c r="P18" s="55"/>
      <c r="Q18" s="54"/>
      <c r="R18" s="54"/>
      <c r="S18" s="54"/>
      <c r="T18" s="16">
        <v>188.1</v>
      </c>
    </row>
    <row r="19" spans="1:20" s="72" customFormat="1" ht="15.75" outlineLevel="1">
      <c r="A19" s="69"/>
      <c r="B19" s="70"/>
      <c r="C19" s="73"/>
      <c r="D19" s="70" t="s">
        <v>663</v>
      </c>
      <c r="E19" s="69"/>
      <c r="F19" s="69"/>
      <c r="G19" s="74">
        <f aca="true" t="shared" si="2" ref="G19:T19">SUBTOTAL(9,G11:G18)</f>
        <v>80.1268161000001</v>
      </c>
      <c r="H19" s="75">
        <f t="shared" si="2"/>
        <v>179</v>
      </c>
      <c r="I19" s="74">
        <f t="shared" si="2"/>
        <v>17.94</v>
      </c>
      <c r="J19" s="74">
        <f t="shared" si="2"/>
        <v>180</v>
      </c>
      <c r="K19" s="71">
        <f t="shared" si="2"/>
        <v>6</v>
      </c>
      <c r="L19" s="69">
        <f t="shared" si="2"/>
        <v>0.01</v>
      </c>
      <c r="M19" s="74">
        <f t="shared" si="2"/>
        <v>188.1</v>
      </c>
      <c r="N19" s="71">
        <f t="shared" si="2"/>
        <v>0.75</v>
      </c>
      <c r="O19" s="74">
        <f t="shared" si="2"/>
        <v>54</v>
      </c>
      <c r="P19" s="75">
        <f t="shared" si="2"/>
        <v>0</v>
      </c>
      <c r="Q19" s="74">
        <f t="shared" si="2"/>
        <v>0</v>
      </c>
      <c r="R19" s="74">
        <f t="shared" si="2"/>
        <v>0</v>
      </c>
      <c r="S19" s="74">
        <f t="shared" si="2"/>
        <v>0</v>
      </c>
      <c r="T19" s="16">
        <f t="shared" si="2"/>
        <v>520.1668161000001</v>
      </c>
    </row>
    <row r="20" spans="1:20" ht="15" outlineLevel="2">
      <c r="A20" s="5" t="s">
        <v>229</v>
      </c>
      <c r="B20" s="19" t="s">
        <v>242</v>
      </c>
      <c r="C20" s="6">
        <v>706408</v>
      </c>
      <c r="D20" s="5" t="s">
        <v>415</v>
      </c>
      <c r="E20" s="5" t="s">
        <v>107</v>
      </c>
      <c r="F20" s="7">
        <v>15</v>
      </c>
      <c r="G20" s="8">
        <v>76.79324000000005</v>
      </c>
      <c r="H20" s="9">
        <v>200</v>
      </c>
      <c r="I20" s="8">
        <v>20</v>
      </c>
      <c r="J20" s="8"/>
      <c r="K20" s="15"/>
      <c r="L20" s="5"/>
      <c r="M20" s="8"/>
      <c r="N20" s="5"/>
      <c r="O20" s="8"/>
      <c r="P20" s="9"/>
      <c r="Q20" s="8"/>
      <c r="R20" s="8"/>
      <c r="S20" s="8"/>
      <c r="T20" s="16">
        <v>96.79324000000005</v>
      </c>
    </row>
    <row r="21" spans="1:20" ht="15" outlineLevel="2">
      <c r="A21" s="5" t="s">
        <v>229</v>
      </c>
      <c r="B21" s="19" t="s">
        <v>242</v>
      </c>
      <c r="C21" s="6">
        <v>706408</v>
      </c>
      <c r="D21" s="5" t="s">
        <v>415</v>
      </c>
      <c r="E21" s="5" t="s">
        <v>107</v>
      </c>
      <c r="F21" s="7" t="s">
        <v>138</v>
      </c>
      <c r="G21" s="8">
        <v>0.8899440000000001</v>
      </c>
      <c r="H21" s="9">
        <v>1</v>
      </c>
      <c r="I21" s="8">
        <v>0.06</v>
      </c>
      <c r="J21" s="8"/>
      <c r="K21" s="15"/>
      <c r="L21" s="5"/>
      <c r="M21" s="8"/>
      <c r="N21" s="5"/>
      <c r="O21" s="8"/>
      <c r="P21" s="9"/>
      <c r="Q21" s="8"/>
      <c r="R21" s="8"/>
      <c r="S21" s="8"/>
      <c r="T21" s="16">
        <v>0.9499440000000001</v>
      </c>
    </row>
    <row r="22" spans="1:20" ht="15" outlineLevel="2">
      <c r="A22" s="5" t="s">
        <v>229</v>
      </c>
      <c r="B22" s="19" t="s">
        <v>242</v>
      </c>
      <c r="C22" s="6">
        <v>706408</v>
      </c>
      <c r="D22" s="5" t="s">
        <v>415</v>
      </c>
      <c r="E22" s="5" t="s">
        <v>107</v>
      </c>
      <c r="F22" s="7" t="s">
        <v>139</v>
      </c>
      <c r="G22" s="8">
        <v>174.74239999999998</v>
      </c>
      <c r="H22" s="9">
        <v>57</v>
      </c>
      <c r="I22" s="8">
        <v>3.42</v>
      </c>
      <c r="J22" s="8"/>
      <c r="K22" s="15"/>
      <c r="L22" s="5"/>
      <c r="M22" s="8"/>
      <c r="N22" s="5"/>
      <c r="O22" s="8"/>
      <c r="P22" s="9"/>
      <c r="Q22" s="8"/>
      <c r="R22" s="8"/>
      <c r="S22" s="8"/>
      <c r="T22" s="16">
        <v>178.16239999999996</v>
      </c>
    </row>
    <row r="23" spans="1:20" ht="15" outlineLevel="2">
      <c r="A23" s="5" t="s">
        <v>229</v>
      </c>
      <c r="B23" s="19" t="s">
        <v>242</v>
      </c>
      <c r="C23" s="6">
        <v>706408</v>
      </c>
      <c r="D23" s="5" t="s">
        <v>415</v>
      </c>
      <c r="E23" s="5" t="s">
        <v>107</v>
      </c>
      <c r="F23" s="5" t="s">
        <v>110</v>
      </c>
      <c r="G23" s="52"/>
      <c r="H23" s="53"/>
      <c r="I23" s="52"/>
      <c r="J23" s="52">
        <v>180</v>
      </c>
      <c r="K23" s="15"/>
      <c r="L23" s="5"/>
      <c r="M23" s="52"/>
      <c r="N23" s="5"/>
      <c r="O23" s="52"/>
      <c r="P23" s="53"/>
      <c r="Q23" s="52"/>
      <c r="R23" s="52"/>
      <c r="S23" s="52"/>
      <c r="T23" s="16">
        <v>180</v>
      </c>
    </row>
    <row r="24" spans="1:20" s="72" customFormat="1" ht="15.75" outlineLevel="1">
      <c r="A24" s="69"/>
      <c r="B24" s="70"/>
      <c r="C24" s="73"/>
      <c r="D24" s="70" t="s">
        <v>680</v>
      </c>
      <c r="E24" s="69"/>
      <c r="F24" s="69"/>
      <c r="G24" s="74">
        <f aca="true" t="shared" si="3" ref="G24:T24">SUBTOTAL(9,G20:G23)</f>
        <v>252.42558400000001</v>
      </c>
      <c r="H24" s="75">
        <f t="shared" si="3"/>
        <v>258</v>
      </c>
      <c r="I24" s="74">
        <f t="shared" si="3"/>
        <v>23.479999999999997</v>
      </c>
      <c r="J24" s="74">
        <f t="shared" si="3"/>
        <v>180</v>
      </c>
      <c r="K24" s="71">
        <f t="shared" si="3"/>
        <v>0</v>
      </c>
      <c r="L24" s="69">
        <f t="shared" si="3"/>
        <v>0</v>
      </c>
      <c r="M24" s="74">
        <f t="shared" si="3"/>
        <v>0</v>
      </c>
      <c r="N24" s="71">
        <f t="shared" si="3"/>
        <v>0</v>
      </c>
      <c r="O24" s="74">
        <f t="shared" si="3"/>
        <v>0</v>
      </c>
      <c r="P24" s="75">
        <f t="shared" si="3"/>
        <v>0</v>
      </c>
      <c r="Q24" s="74">
        <f t="shared" si="3"/>
        <v>0</v>
      </c>
      <c r="R24" s="74">
        <f t="shared" si="3"/>
        <v>0</v>
      </c>
      <c r="S24" s="74">
        <f t="shared" si="3"/>
        <v>0</v>
      </c>
      <c r="T24" s="16">
        <f t="shared" si="3"/>
        <v>455.90558400000003</v>
      </c>
    </row>
    <row r="25" spans="1:20" ht="15" outlineLevel="2">
      <c r="A25" s="5" t="s">
        <v>229</v>
      </c>
      <c r="B25" s="19" t="s">
        <v>251</v>
      </c>
      <c r="C25" s="6">
        <v>705100</v>
      </c>
      <c r="D25" s="5" t="s">
        <v>425</v>
      </c>
      <c r="E25" s="5" t="s">
        <v>107</v>
      </c>
      <c r="F25" s="7">
        <v>15</v>
      </c>
      <c r="G25" s="8">
        <v>5.517584000000001</v>
      </c>
      <c r="H25" s="9">
        <v>16</v>
      </c>
      <c r="I25" s="8">
        <v>1.6</v>
      </c>
      <c r="J25" s="8"/>
      <c r="K25" s="15"/>
      <c r="L25" s="5"/>
      <c r="M25" s="8"/>
      <c r="N25" s="5"/>
      <c r="O25" s="8"/>
      <c r="P25" s="9"/>
      <c r="Q25" s="8"/>
      <c r="R25" s="8"/>
      <c r="S25" s="8"/>
      <c r="T25" s="16">
        <v>7.117584000000001</v>
      </c>
    </row>
    <row r="26" spans="1:20" ht="15" outlineLevel="2">
      <c r="A26" s="5" t="s">
        <v>229</v>
      </c>
      <c r="B26" s="19" t="s">
        <v>251</v>
      </c>
      <c r="C26" s="6">
        <v>705100</v>
      </c>
      <c r="D26" s="5" t="s">
        <v>425</v>
      </c>
      <c r="E26" s="5" t="s">
        <v>107</v>
      </c>
      <c r="F26" s="7">
        <v>15</v>
      </c>
      <c r="G26" s="8">
        <v>4286.951741000002</v>
      </c>
      <c r="H26" s="9">
        <v>12245</v>
      </c>
      <c r="I26" s="8">
        <v>1224.5</v>
      </c>
      <c r="J26" s="8"/>
      <c r="K26" s="15"/>
      <c r="L26" s="5"/>
      <c r="M26" s="8"/>
      <c r="N26" s="5"/>
      <c r="O26" s="8"/>
      <c r="P26" s="9"/>
      <c r="Q26" s="8"/>
      <c r="R26" s="8"/>
      <c r="S26" s="8"/>
      <c r="T26" s="16">
        <v>5511.451741000002</v>
      </c>
    </row>
    <row r="27" spans="1:20" ht="15" outlineLevel="2">
      <c r="A27" s="5" t="s">
        <v>229</v>
      </c>
      <c r="B27" s="19" t="s">
        <v>251</v>
      </c>
      <c r="C27" s="6">
        <v>705100</v>
      </c>
      <c r="D27" s="5" t="s">
        <v>425</v>
      </c>
      <c r="E27" s="5" t="s">
        <v>107</v>
      </c>
      <c r="F27" s="7" t="s">
        <v>137</v>
      </c>
      <c r="G27" s="8">
        <v>4.94616</v>
      </c>
      <c r="H27" s="9">
        <v>1</v>
      </c>
      <c r="I27" s="8">
        <v>0.06</v>
      </c>
      <c r="J27" s="8"/>
      <c r="K27" s="15"/>
      <c r="L27" s="5"/>
      <c r="M27" s="8"/>
      <c r="N27" s="5"/>
      <c r="O27" s="8"/>
      <c r="P27" s="9"/>
      <c r="Q27" s="8"/>
      <c r="R27" s="8"/>
      <c r="S27" s="8"/>
      <c r="T27" s="16">
        <v>5.0061599999999995</v>
      </c>
    </row>
    <row r="28" spans="1:20" ht="15" outlineLevel="2">
      <c r="A28" s="5" t="s">
        <v>229</v>
      </c>
      <c r="B28" s="19" t="s">
        <v>251</v>
      </c>
      <c r="C28" s="6">
        <v>705100</v>
      </c>
      <c r="D28" s="5" t="s">
        <v>425</v>
      </c>
      <c r="E28" s="5" t="s">
        <v>107</v>
      </c>
      <c r="F28" s="7" t="s">
        <v>137</v>
      </c>
      <c r="G28" s="8">
        <v>737.0087535000001</v>
      </c>
      <c r="H28" s="9">
        <v>154</v>
      </c>
      <c r="I28" s="8">
        <v>9.24</v>
      </c>
      <c r="J28" s="8"/>
      <c r="K28" s="15"/>
      <c r="L28" s="5"/>
      <c r="M28" s="8"/>
      <c r="N28" s="5"/>
      <c r="O28" s="8"/>
      <c r="P28" s="9"/>
      <c r="Q28" s="8"/>
      <c r="R28" s="8"/>
      <c r="S28" s="8"/>
      <c r="T28" s="16">
        <v>746.2487535000001</v>
      </c>
    </row>
    <row r="29" spans="1:20" ht="15" outlineLevel="2">
      <c r="A29" s="5" t="s">
        <v>229</v>
      </c>
      <c r="B29" s="19" t="s">
        <v>251</v>
      </c>
      <c r="C29" s="6">
        <v>705100</v>
      </c>
      <c r="D29" s="5" t="s">
        <v>425</v>
      </c>
      <c r="E29" s="5" t="s">
        <v>107</v>
      </c>
      <c r="F29" s="7" t="s">
        <v>138</v>
      </c>
      <c r="G29" s="8">
        <v>1714.6642065000003</v>
      </c>
      <c r="H29" s="9">
        <v>1312</v>
      </c>
      <c r="I29" s="8">
        <v>78.72</v>
      </c>
      <c r="J29" s="8"/>
      <c r="K29" s="15"/>
      <c r="L29" s="5"/>
      <c r="M29" s="8"/>
      <c r="N29" s="5"/>
      <c r="O29" s="8"/>
      <c r="P29" s="9"/>
      <c r="Q29" s="8"/>
      <c r="R29" s="8"/>
      <c r="S29" s="8"/>
      <c r="T29" s="16">
        <v>1793.3842065000003</v>
      </c>
    </row>
    <row r="30" spans="1:20" ht="15" outlineLevel="2">
      <c r="A30" s="5" t="s">
        <v>229</v>
      </c>
      <c r="B30" s="19" t="s">
        <v>251</v>
      </c>
      <c r="C30" s="6">
        <v>705100</v>
      </c>
      <c r="D30" s="5" t="s">
        <v>425</v>
      </c>
      <c r="E30" s="5" t="s">
        <v>107</v>
      </c>
      <c r="F30" s="7" t="s">
        <v>139</v>
      </c>
      <c r="G30" s="8">
        <v>177.52349999999998</v>
      </c>
      <c r="H30" s="9">
        <v>184</v>
      </c>
      <c r="I30" s="8">
        <v>11.04</v>
      </c>
      <c r="J30" s="8"/>
      <c r="K30" s="15"/>
      <c r="L30" s="5"/>
      <c r="M30" s="8"/>
      <c r="N30" s="5"/>
      <c r="O30" s="8"/>
      <c r="P30" s="9"/>
      <c r="Q30" s="8"/>
      <c r="R30" s="8"/>
      <c r="S30" s="8"/>
      <c r="T30" s="16">
        <v>188.56349999999998</v>
      </c>
    </row>
    <row r="31" spans="1:20" ht="15" outlineLevel="2">
      <c r="A31" s="5" t="s">
        <v>229</v>
      </c>
      <c r="B31" s="19" t="s">
        <v>251</v>
      </c>
      <c r="C31" s="6">
        <v>705100</v>
      </c>
      <c r="D31" s="5" t="s">
        <v>425</v>
      </c>
      <c r="E31" s="5" t="s">
        <v>107</v>
      </c>
      <c r="F31" s="7" t="s">
        <v>116</v>
      </c>
      <c r="G31" s="8">
        <v>2608.236099</v>
      </c>
      <c r="H31" s="9">
        <v>3522</v>
      </c>
      <c r="I31" s="8">
        <v>1690.56</v>
      </c>
      <c r="J31" s="8"/>
      <c r="K31" s="15"/>
      <c r="L31" s="5"/>
      <c r="M31" s="8"/>
      <c r="N31" s="5"/>
      <c r="O31" s="8"/>
      <c r="P31" s="9"/>
      <c r="Q31" s="8"/>
      <c r="R31" s="8"/>
      <c r="S31" s="8"/>
      <c r="T31" s="16">
        <v>4298.796099</v>
      </c>
    </row>
    <row r="32" spans="1:20" ht="15" outlineLevel="2">
      <c r="A32" s="5" t="s">
        <v>229</v>
      </c>
      <c r="B32" s="19" t="s">
        <v>251</v>
      </c>
      <c r="C32" s="6">
        <v>705100</v>
      </c>
      <c r="D32" s="5" t="s">
        <v>425</v>
      </c>
      <c r="E32" s="5" t="s">
        <v>107</v>
      </c>
      <c r="F32" s="5" t="s">
        <v>110</v>
      </c>
      <c r="G32" s="52"/>
      <c r="H32" s="53"/>
      <c r="I32" s="52"/>
      <c r="J32" s="52">
        <v>30</v>
      </c>
      <c r="K32" s="15"/>
      <c r="L32" s="5"/>
      <c r="M32" s="52"/>
      <c r="N32" s="5"/>
      <c r="O32" s="52"/>
      <c r="P32" s="53"/>
      <c r="Q32" s="52"/>
      <c r="R32" s="52"/>
      <c r="S32" s="52"/>
      <c r="T32" s="16">
        <v>30</v>
      </c>
    </row>
    <row r="33" spans="1:20" s="72" customFormat="1" ht="15.75" outlineLevel="1" collapsed="1">
      <c r="A33" s="69"/>
      <c r="B33" s="70"/>
      <c r="C33" s="73"/>
      <c r="D33" s="70" t="s">
        <v>690</v>
      </c>
      <c r="E33" s="69"/>
      <c r="F33" s="69"/>
      <c r="G33" s="74">
        <f aca="true" t="shared" si="4" ref="G33:T33">SUBTOTAL(9,G25:G32)</f>
        <v>9534.848044000004</v>
      </c>
      <c r="H33" s="75">
        <f t="shared" si="4"/>
        <v>17434</v>
      </c>
      <c r="I33" s="74">
        <f t="shared" si="4"/>
        <v>3015.72</v>
      </c>
      <c r="J33" s="74">
        <f t="shared" si="4"/>
        <v>30</v>
      </c>
      <c r="K33" s="71">
        <f t="shared" si="4"/>
        <v>0</v>
      </c>
      <c r="L33" s="69">
        <f t="shared" si="4"/>
        <v>0</v>
      </c>
      <c r="M33" s="74">
        <f t="shared" si="4"/>
        <v>0</v>
      </c>
      <c r="N33" s="71">
        <f t="shared" si="4"/>
        <v>0</v>
      </c>
      <c r="O33" s="74">
        <f t="shared" si="4"/>
        <v>0</v>
      </c>
      <c r="P33" s="75">
        <f t="shared" si="4"/>
        <v>0</v>
      </c>
      <c r="Q33" s="74">
        <f t="shared" si="4"/>
        <v>0</v>
      </c>
      <c r="R33" s="74">
        <f t="shared" si="4"/>
        <v>0</v>
      </c>
      <c r="S33" s="74">
        <f t="shared" si="4"/>
        <v>0</v>
      </c>
      <c r="T33" s="16">
        <f t="shared" si="4"/>
        <v>12580.568044000003</v>
      </c>
    </row>
    <row r="34" spans="1:20" ht="15" outlineLevel="2">
      <c r="A34" s="5" t="s">
        <v>229</v>
      </c>
      <c r="B34" s="19" t="s">
        <v>253</v>
      </c>
      <c r="C34" s="6">
        <v>704100</v>
      </c>
      <c r="D34" s="5" t="s">
        <v>427</v>
      </c>
      <c r="E34" s="5" t="s">
        <v>107</v>
      </c>
      <c r="F34" s="7">
        <v>15</v>
      </c>
      <c r="G34" s="8">
        <v>0.6896980000000001</v>
      </c>
      <c r="H34" s="9">
        <v>2</v>
      </c>
      <c r="I34" s="8">
        <v>0.2</v>
      </c>
      <c r="J34" s="8"/>
      <c r="K34" s="15"/>
      <c r="L34" s="5"/>
      <c r="M34" s="8"/>
      <c r="N34" s="5"/>
      <c r="O34" s="8"/>
      <c r="P34" s="9"/>
      <c r="Q34" s="8"/>
      <c r="R34" s="8"/>
      <c r="S34" s="8"/>
      <c r="T34" s="16">
        <v>0.8896980000000001</v>
      </c>
    </row>
    <row r="35" spans="1:20" ht="15" outlineLevel="2">
      <c r="A35" s="5" t="s">
        <v>229</v>
      </c>
      <c r="B35" s="19" t="s">
        <v>253</v>
      </c>
      <c r="C35" s="6">
        <v>704100</v>
      </c>
      <c r="D35" s="5" t="s">
        <v>427</v>
      </c>
      <c r="E35" s="5" t="s">
        <v>107</v>
      </c>
      <c r="F35" s="5" t="s">
        <v>110</v>
      </c>
      <c r="G35" s="52"/>
      <c r="H35" s="53"/>
      <c r="I35" s="52"/>
      <c r="J35" s="52">
        <v>180</v>
      </c>
      <c r="K35" s="15"/>
      <c r="L35" s="5"/>
      <c r="M35" s="52"/>
      <c r="N35" s="5"/>
      <c r="O35" s="52"/>
      <c r="P35" s="53"/>
      <c r="Q35" s="52"/>
      <c r="R35" s="52"/>
      <c r="S35" s="52"/>
      <c r="T35" s="16">
        <v>180</v>
      </c>
    </row>
    <row r="36" spans="1:20" ht="15" outlineLevel="2">
      <c r="A36" s="5" t="s">
        <v>229</v>
      </c>
      <c r="B36" s="19" t="s">
        <v>253</v>
      </c>
      <c r="C36" s="6">
        <v>704100</v>
      </c>
      <c r="D36" s="5" t="s">
        <v>427</v>
      </c>
      <c r="E36" s="5" t="s">
        <v>36</v>
      </c>
      <c r="F36" s="5" t="s">
        <v>36</v>
      </c>
      <c r="G36" s="52"/>
      <c r="H36" s="53"/>
      <c r="I36" s="52"/>
      <c r="J36" s="52"/>
      <c r="K36" s="15"/>
      <c r="L36" s="5"/>
      <c r="M36" s="52"/>
      <c r="N36" s="15">
        <v>0.5</v>
      </c>
      <c r="O36" s="52">
        <v>36</v>
      </c>
      <c r="P36" s="53"/>
      <c r="Q36" s="52"/>
      <c r="R36" s="52"/>
      <c r="S36" s="52"/>
      <c r="T36" s="16">
        <v>36</v>
      </c>
    </row>
    <row r="37" spans="1:20" s="72" customFormat="1" ht="15.75" outlineLevel="1" collapsed="1">
      <c r="A37" s="69"/>
      <c r="B37" s="70"/>
      <c r="C37" s="73"/>
      <c r="D37" s="70" t="s">
        <v>692</v>
      </c>
      <c r="E37" s="69"/>
      <c r="F37" s="69"/>
      <c r="G37" s="74">
        <f aca="true" t="shared" si="5" ref="G37:T37">SUBTOTAL(9,G34:G36)</f>
        <v>0.6896980000000001</v>
      </c>
      <c r="H37" s="75">
        <f t="shared" si="5"/>
        <v>2</v>
      </c>
      <c r="I37" s="74">
        <f t="shared" si="5"/>
        <v>0.2</v>
      </c>
      <c r="J37" s="74">
        <f t="shared" si="5"/>
        <v>180</v>
      </c>
      <c r="K37" s="71">
        <f t="shared" si="5"/>
        <v>0</v>
      </c>
      <c r="L37" s="69">
        <f t="shared" si="5"/>
        <v>0</v>
      </c>
      <c r="M37" s="74">
        <f t="shared" si="5"/>
        <v>0</v>
      </c>
      <c r="N37" s="71">
        <f t="shared" si="5"/>
        <v>0.5</v>
      </c>
      <c r="O37" s="74">
        <f t="shared" si="5"/>
        <v>36</v>
      </c>
      <c r="P37" s="75">
        <f t="shared" si="5"/>
        <v>0</v>
      </c>
      <c r="Q37" s="74">
        <f t="shared" si="5"/>
        <v>0</v>
      </c>
      <c r="R37" s="74">
        <f t="shared" si="5"/>
        <v>0</v>
      </c>
      <c r="S37" s="74">
        <f t="shared" si="5"/>
        <v>0</v>
      </c>
      <c r="T37" s="16">
        <f t="shared" si="5"/>
        <v>216.889698</v>
      </c>
    </row>
    <row r="38" spans="1:20" ht="15" outlineLevel="2">
      <c r="A38" s="5" t="s">
        <v>229</v>
      </c>
      <c r="B38" s="19" t="s">
        <v>230</v>
      </c>
      <c r="C38" s="6">
        <v>704002</v>
      </c>
      <c r="D38" s="5" t="s">
        <v>428</v>
      </c>
      <c r="E38" s="5" t="s">
        <v>107</v>
      </c>
      <c r="F38" s="7" t="s">
        <v>137</v>
      </c>
      <c r="G38" s="8">
        <v>13.4885905</v>
      </c>
      <c r="H38" s="9">
        <v>4</v>
      </c>
      <c r="I38" s="8">
        <v>0.24</v>
      </c>
      <c r="J38" s="8"/>
      <c r="K38" s="15"/>
      <c r="L38" s="5"/>
      <c r="M38" s="8"/>
      <c r="N38" s="5"/>
      <c r="O38" s="8"/>
      <c r="P38" s="9"/>
      <c r="Q38" s="8"/>
      <c r="R38" s="8"/>
      <c r="S38" s="8"/>
      <c r="T38" s="16">
        <v>13.728590500000001</v>
      </c>
    </row>
    <row r="39" spans="1:20" ht="15" outlineLevel="2">
      <c r="A39" s="5" t="s">
        <v>229</v>
      </c>
      <c r="B39" s="19" t="s">
        <v>230</v>
      </c>
      <c r="C39" s="6">
        <v>704002</v>
      </c>
      <c r="D39" s="5" t="s">
        <v>428</v>
      </c>
      <c r="E39" s="5" t="s">
        <v>107</v>
      </c>
      <c r="F39" s="7" t="s">
        <v>138</v>
      </c>
      <c r="G39" s="8">
        <v>7.797123000000001</v>
      </c>
      <c r="H39" s="9">
        <v>2</v>
      </c>
      <c r="I39" s="8">
        <v>0.12</v>
      </c>
      <c r="J39" s="8"/>
      <c r="K39" s="15"/>
      <c r="L39" s="5"/>
      <c r="M39" s="8"/>
      <c r="N39" s="5"/>
      <c r="O39" s="8"/>
      <c r="P39" s="9"/>
      <c r="Q39" s="8"/>
      <c r="R39" s="8"/>
      <c r="S39" s="8"/>
      <c r="T39" s="16">
        <v>7.917123000000001</v>
      </c>
    </row>
    <row r="40" spans="1:20" ht="15" outlineLevel="2">
      <c r="A40" s="5" t="s">
        <v>229</v>
      </c>
      <c r="B40" s="19" t="s">
        <v>230</v>
      </c>
      <c r="C40" s="6">
        <v>704002</v>
      </c>
      <c r="D40" s="5" t="s">
        <v>428</v>
      </c>
      <c r="E40" s="5" t="s">
        <v>107</v>
      </c>
      <c r="F40" s="7" t="s">
        <v>139</v>
      </c>
      <c r="G40" s="8">
        <v>11.692799999999998</v>
      </c>
      <c r="H40" s="11">
        <v>3</v>
      </c>
      <c r="I40" s="10">
        <v>0.18</v>
      </c>
      <c r="J40" s="8"/>
      <c r="K40" s="15"/>
      <c r="L40" s="5"/>
      <c r="M40" s="10"/>
      <c r="N40" s="5"/>
      <c r="O40" s="10"/>
      <c r="P40" s="11"/>
      <c r="Q40" s="10"/>
      <c r="R40" s="10"/>
      <c r="S40" s="10"/>
      <c r="T40" s="16">
        <v>11.872799999999998</v>
      </c>
    </row>
    <row r="41" spans="1:20" ht="15" outlineLevel="2">
      <c r="A41" s="5" t="s">
        <v>229</v>
      </c>
      <c r="B41" s="19" t="s">
        <v>230</v>
      </c>
      <c r="C41" s="6">
        <v>704002</v>
      </c>
      <c r="D41" s="5" t="s">
        <v>428</v>
      </c>
      <c r="E41" s="5" t="s">
        <v>107</v>
      </c>
      <c r="F41" s="7" t="s">
        <v>116</v>
      </c>
      <c r="G41" s="8">
        <v>2.82205</v>
      </c>
      <c r="H41" s="9">
        <v>5</v>
      </c>
      <c r="I41" s="8">
        <v>2.4</v>
      </c>
      <c r="J41" s="8"/>
      <c r="K41" s="15"/>
      <c r="L41" s="5"/>
      <c r="M41" s="8"/>
      <c r="N41" s="5"/>
      <c r="O41" s="8"/>
      <c r="P41" s="9"/>
      <c r="Q41" s="8"/>
      <c r="R41" s="8"/>
      <c r="S41" s="8"/>
      <c r="T41" s="16">
        <v>5.222049999999999</v>
      </c>
    </row>
    <row r="42" spans="1:20" ht="15" outlineLevel="2">
      <c r="A42" s="5" t="s">
        <v>229</v>
      </c>
      <c r="B42" s="19" t="s">
        <v>230</v>
      </c>
      <c r="C42" s="6">
        <v>704002</v>
      </c>
      <c r="D42" s="5" t="s">
        <v>428</v>
      </c>
      <c r="E42" s="5" t="s">
        <v>107</v>
      </c>
      <c r="F42" s="5" t="s">
        <v>110</v>
      </c>
      <c r="G42" s="52"/>
      <c r="H42" s="53"/>
      <c r="I42" s="52"/>
      <c r="J42" s="52">
        <v>90</v>
      </c>
      <c r="K42" s="15"/>
      <c r="L42" s="5"/>
      <c r="M42" s="52"/>
      <c r="N42" s="5"/>
      <c r="O42" s="52"/>
      <c r="P42" s="53"/>
      <c r="Q42" s="52"/>
      <c r="R42" s="52"/>
      <c r="S42" s="52"/>
      <c r="T42" s="16">
        <v>90</v>
      </c>
    </row>
    <row r="43" spans="1:20" ht="15" outlineLevel="2">
      <c r="A43" s="5" t="s">
        <v>229</v>
      </c>
      <c r="B43" s="19" t="s">
        <v>230</v>
      </c>
      <c r="C43" s="6">
        <v>704002</v>
      </c>
      <c r="D43" s="5" t="s">
        <v>428</v>
      </c>
      <c r="E43" s="5" t="s">
        <v>36</v>
      </c>
      <c r="F43" s="5" t="s">
        <v>36</v>
      </c>
      <c r="G43" s="52"/>
      <c r="H43" s="53"/>
      <c r="I43" s="52"/>
      <c r="J43" s="52"/>
      <c r="K43" s="15"/>
      <c r="L43" s="5"/>
      <c r="M43" s="52"/>
      <c r="N43" s="15">
        <v>1.5</v>
      </c>
      <c r="O43" s="52">
        <v>108</v>
      </c>
      <c r="P43" s="53"/>
      <c r="Q43" s="52"/>
      <c r="R43" s="52"/>
      <c r="S43" s="52"/>
      <c r="T43" s="16">
        <v>108</v>
      </c>
    </row>
    <row r="44" spans="1:20" ht="15" outlineLevel="2">
      <c r="A44" s="12" t="s">
        <v>229</v>
      </c>
      <c r="B44" s="20" t="s">
        <v>230</v>
      </c>
      <c r="C44" s="12">
        <v>704002</v>
      </c>
      <c r="D44" s="12" t="s">
        <v>428</v>
      </c>
      <c r="E44" s="12" t="s">
        <v>111</v>
      </c>
      <c r="F44" s="12" t="s">
        <v>111</v>
      </c>
      <c r="G44" s="54"/>
      <c r="H44" s="55"/>
      <c r="I44" s="54"/>
      <c r="J44" s="54"/>
      <c r="K44" s="14">
        <v>6</v>
      </c>
      <c r="L44" s="13">
        <v>1</v>
      </c>
      <c r="M44" s="54">
        <v>18810</v>
      </c>
      <c r="N44" s="56"/>
      <c r="O44" s="54"/>
      <c r="P44" s="55"/>
      <c r="Q44" s="54"/>
      <c r="R44" s="54"/>
      <c r="S44" s="54"/>
      <c r="T44" s="16">
        <v>18810</v>
      </c>
    </row>
    <row r="45" spans="1:20" ht="15" outlineLevel="2">
      <c r="A45" s="5" t="s">
        <v>229</v>
      </c>
      <c r="B45" s="19" t="s">
        <v>230</v>
      </c>
      <c r="C45" s="6">
        <v>704002</v>
      </c>
      <c r="D45" s="5" t="s">
        <v>428</v>
      </c>
      <c r="E45" s="5" t="s">
        <v>133</v>
      </c>
      <c r="F45" s="5" t="s">
        <v>133</v>
      </c>
      <c r="G45" s="52"/>
      <c r="H45" s="53"/>
      <c r="I45" s="52"/>
      <c r="J45" s="52"/>
      <c r="K45" s="15"/>
      <c r="L45" s="5"/>
      <c r="M45" s="52"/>
      <c r="N45" s="5"/>
      <c r="O45" s="52"/>
      <c r="P45" s="53"/>
      <c r="Q45" s="52"/>
      <c r="R45" s="52"/>
      <c r="S45" s="52">
        <v>6.11</v>
      </c>
      <c r="T45" s="16">
        <v>6.11</v>
      </c>
    </row>
    <row r="46" spans="1:20" s="72" customFormat="1" ht="15.75" outlineLevel="1" collapsed="1">
      <c r="A46" s="69"/>
      <c r="B46" s="70"/>
      <c r="C46" s="73"/>
      <c r="D46" s="70" t="s">
        <v>693</v>
      </c>
      <c r="E46" s="69"/>
      <c r="F46" s="69"/>
      <c r="G46" s="74">
        <f aca="true" t="shared" si="6" ref="G46:T46">SUBTOTAL(9,G38:G45)</f>
        <v>35.800563499999996</v>
      </c>
      <c r="H46" s="75">
        <f t="shared" si="6"/>
        <v>14</v>
      </c>
      <c r="I46" s="74">
        <f t="shared" si="6"/>
        <v>2.94</v>
      </c>
      <c r="J46" s="74">
        <f t="shared" si="6"/>
        <v>90</v>
      </c>
      <c r="K46" s="71">
        <f t="shared" si="6"/>
        <v>6</v>
      </c>
      <c r="L46" s="69">
        <f t="shared" si="6"/>
        <v>1</v>
      </c>
      <c r="M46" s="74">
        <f t="shared" si="6"/>
        <v>18810</v>
      </c>
      <c r="N46" s="71">
        <f t="shared" si="6"/>
        <v>1.5</v>
      </c>
      <c r="O46" s="74">
        <f t="shared" si="6"/>
        <v>108</v>
      </c>
      <c r="P46" s="75">
        <f t="shared" si="6"/>
        <v>0</v>
      </c>
      <c r="Q46" s="74">
        <f t="shared" si="6"/>
        <v>0</v>
      </c>
      <c r="R46" s="74">
        <f t="shared" si="6"/>
        <v>0</v>
      </c>
      <c r="S46" s="74">
        <f t="shared" si="6"/>
        <v>6.11</v>
      </c>
      <c r="T46" s="16">
        <f t="shared" si="6"/>
        <v>19052.8505635</v>
      </c>
    </row>
    <row r="47" spans="1:20" ht="15" outlineLevel="2">
      <c r="A47" s="5" t="s">
        <v>229</v>
      </c>
      <c r="B47" s="19" t="s">
        <v>253</v>
      </c>
      <c r="C47" s="6" t="s">
        <v>254</v>
      </c>
      <c r="D47" s="5" t="s">
        <v>429</v>
      </c>
      <c r="E47" s="5" t="s">
        <v>107</v>
      </c>
      <c r="F47" s="7">
        <v>15</v>
      </c>
      <c r="G47" s="8">
        <v>78.53292600000002</v>
      </c>
      <c r="H47" s="9">
        <v>224</v>
      </c>
      <c r="I47" s="8">
        <v>22.4</v>
      </c>
      <c r="J47" s="8"/>
      <c r="K47" s="15"/>
      <c r="L47" s="5"/>
      <c r="M47" s="8"/>
      <c r="N47" s="5"/>
      <c r="O47" s="8"/>
      <c r="P47" s="9"/>
      <c r="Q47" s="8"/>
      <c r="R47" s="8"/>
      <c r="S47" s="8"/>
      <c r="T47" s="16">
        <v>100.93292600000002</v>
      </c>
    </row>
    <row r="48" spans="1:20" ht="15" outlineLevel="2">
      <c r="A48" s="5" t="s">
        <v>229</v>
      </c>
      <c r="B48" s="19" t="s">
        <v>253</v>
      </c>
      <c r="C48" s="6" t="s">
        <v>254</v>
      </c>
      <c r="D48" s="5" t="s">
        <v>429</v>
      </c>
      <c r="E48" s="5" t="s">
        <v>107</v>
      </c>
      <c r="F48" s="7" t="s">
        <v>137</v>
      </c>
      <c r="G48" s="8">
        <v>28.275548000000004</v>
      </c>
      <c r="H48" s="9">
        <v>7</v>
      </c>
      <c r="I48" s="8">
        <v>0.42</v>
      </c>
      <c r="J48" s="8"/>
      <c r="K48" s="15"/>
      <c r="L48" s="5"/>
      <c r="M48" s="8"/>
      <c r="N48" s="5"/>
      <c r="O48" s="8"/>
      <c r="P48" s="9"/>
      <c r="Q48" s="8"/>
      <c r="R48" s="8"/>
      <c r="S48" s="8"/>
      <c r="T48" s="16">
        <v>28.695548000000006</v>
      </c>
    </row>
    <row r="49" spans="1:20" ht="15" outlineLevel="2">
      <c r="A49" s="5" t="s">
        <v>229</v>
      </c>
      <c r="B49" s="19" t="s">
        <v>253</v>
      </c>
      <c r="C49" s="6" t="s">
        <v>254</v>
      </c>
      <c r="D49" s="5" t="s">
        <v>429</v>
      </c>
      <c r="E49" s="5" t="s">
        <v>107</v>
      </c>
      <c r="F49" s="7" t="s">
        <v>138</v>
      </c>
      <c r="G49" s="8">
        <v>65.178285</v>
      </c>
      <c r="H49" s="9">
        <v>46</v>
      </c>
      <c r="I49" s="8">
        <v>2.76</v>
      </c>
      <c r="J49" s="8"/>
      <c r="K49" s="15"/>
      <c r="L49" s="5"/>
      <c r="M49" s="8"/>
      <c r="N49" s="5"/>
      <c r="O49" s="8"/>
      <c r="P49" s="9"/>
      <c r="Q49" s="8"/>
      <c r="R49" s="8"/>
      <c r="S49" s="8"/>
      <c r="T49" s="16">
        <v>67.93828500000001</v>
      </c>
    </row>
    <row r="50" spans="1:20" ht="15" outlineLevel="2">
      <c r="A50" s="5" t="s">
        <v>229</v>
      </c>
      <c r="B50" s="19" t="s">
        <v>253</v>
      </c>
      <c r="C50" s="6" t="s">
        <v>254</v>
      </c>
      <c r="D50" s="5" t="s">
        <v>429</v>
      </c>
      <c r="E50" s="5" t="s">
        <v>107</v>
      </c>
      <c r="F50" s="7" t="s">
        <v>139</v>
      </c>
      <c r="G50" s="8">
        <v>259.4949</v>
      </c>
      <c r="H50" s="9">
        <v>60</v>
      </c>
      <c r="I50" s="8">
        <v>3.6</v>
      </c>
      <c r="J50" s="8"/>
      <c r="K50" s="15"/>
      <c r="L50" s="5"/>
      <c r="M50" s="8"/>
      <c r="N50" s="5"/>
      <c r="O50" s="8"/>
      <c r="P50" s="9"/>
      <c r="Q50" s="8"/>
      <c r="R50" s="8"/>
      <c r="S50" s="8"/>
      <c r="T50" s="16">
        <v>263.0949</v>
      </c>
    </row>
    <row r="51" spans="1:20" ht="15" outlineLevel="2">
      <c r="A51" s="5" t="s">
        <v>229</v>
      </c>
      <c r="B51" s="19" t="s">
        <v>253</v>
      </c>
      <c r="C51" s="6" t="s">
        <v>254</v>
      </c>
      <c r="D51" s="5" t="s">
        <v>429</v>
      </c>
      <c r="E51" s="5" t="s">
        <v>107</v>
      </c>
      <c r="F51" s="7" t="s">
        <v>116</v>
      </c>
      <c r="G51" s="8">
        <v>6.31113</v>
      </c>
      <c r="H51" s="9">
        <v>5</v>
      </c>
      <c r="I51" s="8">
        <v>2.4</v>
      </c>
      <c r="J51" s="8"/>
      <c r="K51" s="15"/>
      <c r="L51" s="5"/>
      <c r="M51" s="8"/>
      <c r="N51" s="5"/>
      <c r="O51" s="8"/>
      <c r="P51" s="9"/>
      <c r="Q51" s="8"/>
      <c r="R51" s="8"/>
      <c r="S51" s="8"/>
      <c r="T51" s="16">
        <v>8.71113</v>
      </c>
    </row>
    <row r="52" spans="1:20" ht="15" outlineLevel="2">
      <c r="A52" s="5" t="s">
        <v>229</v>
      </c>
      <c r="B52" s="19" t="s">
        <v>253</v>
      </c>
      <c r="C52" s="6" t="s">
        <v>254</v>
      </c>
      <c r="D52" s="5" t="s">
        <v>429</v>
      </c>
      <c r="E52" s="5" t="s">
        <v>107</v>
      </c>
      <c r="F52" s="5" t="s">
        <v>110</v>
      </c>
      <c r="G52" s="52"/>
      <c r="H52" s="53"/>
      <c r="I52" s="52"/>
      <c r="J52" s="52">
        <v>90</v>
      </c>
      <c r="K52" s="15"/>
      <c r="L52" s="5"/>
      <c r="M52" s="52"/>
      <c r="N52" s="5"/>
      <c r="O52" s="52"/>
      <c r="P52" s="53"/>
      <c r="Q52" s="52"/>
      <c r="R52" s="52"/>
      <c r="S52" s="52"/>
      <c r="T52" s="16">
        <v>90</v>
      </c>
    </row>
    <row r="53" spans="1:20" ht="15" outlineLevel="2">
      <c r="A53" s="5" t="s">
        <v>229</v>
      </c>
      <c r="B53" s="19" t="s">
        <v>253</v>
      </c>
      <c r="C53" s="6" t="s">
        <v>861</v>
      </c>
      <c r="D53" s="5" t="s">
        <v>429</v>
      </c>
      <c r="E53" s="5" t="s">
        <v>107</v>
      </c>
      <c r="F53" s="7" t="s">
        <v>860</v>
      </c>
      <c r="G53" s="8">
        <v>85.98</v>
      </c>
      <c r="H53" s="9"/>
      <c r="I53" s="8"/>
      <c r="J53" s="8"/>
      <c r="K53" s="15"/>
      <c r="L53" s="5"/>
      <c r="M53" s="8"/>
      <c r="N53" s="5"/>
      <c r="O53" s="8"/>
      <c r="P53" s="9"/>
      <c r="Q53" s="8"/>
      <c r="R53" s="8"/>
      <c r="S53" s="8"/>
      <c r="T53" s="16">
        <v>85.98</v>
      </c>
    </row>
    <row r="54" spans="1:20" s="72" customFormat="1" ht="15.75" outlineLevel="1" collapsed="1">
      <c r="A54" s="69"/>
      <c r="B54" s="70"/>
      <c r="C54" s="73"/>
      <c r="D54" s="70" t="s">
        <v>694</v>
      </c>
      <c r="E54" s="69"/>
      <c r="F54" s="69"/>
      <c r="G54" s="74">
        <f aca="true" t="shared" si="7" ref="G54:T54">SUBTOTAL(9,G47:G53)</f>
        <v>523.772789</v>
      </c>
      <c r="H54" s="75">
        <f t="shared" si="7"/>
        <v>342</v>
      </c>
      <c r="I54" s="74">
        <f t="shared" si="7"/>
        <v>31.58</v>
      </c>
      <c r="J54" s="74">
        <f t="shared" si="7"/>
        <v>90</v>
      </c>
      <c r="K54" s="71">
        <f t="shared" si="7"/>
        <v>0</v>
      </c>
      <c r="L54" s="69">
        <f t="shared" si="7"/>
        <v>0</v>
      </c>
      <c r="M54" s="74">
        <f t="shared" si="7"/>
        <v>0</v>
      </c>
      <c r="N54" s="71">
        <f t="shared" si="7"/>
        <v>0</v>
      </c>
      <c r="O54" s="74">
        <f t="shared" si="7"/>
        <v>0</v>
      </c>
      <c r="P54" s="75">
        <f t="shared" si="7"/>
        <v>0</v>
      </c>
      <c r="Q54" s="74">
        <f t="shared" si="7"/>
        <v>0</v>
      </c>
      <c r="R54" s="74">
        <f t="shared" si="7"/>
        <v>0</v>
      </c>
      <c r="S54" s="74">
        <f t="shared" si="7"/>
        <v>0</v>
      </c>
      <c r="T54" s="16">
        <f t="shared" si="7"/>
        <v>645.352789</v>
      </c>
    </row>
    <row r="55" spans="1:20" ht="15" outlineLevel="2">
      <c r="A55" s="5" t="s">
        <v>229</v>
      </c>
      <c r="B55" s="19" t="s">
        <v>251</v>
      </c>
      <c r="C55" s="6">
        <v>705300</v>
      </c>
      <c r="D55" s="5" t="s">
        <v>430</v>
      </c>
      <c r="E55" s="5" t="s">
        <v>107</v>
      </c>
      <c r="F55" s="7">
        <v>15</v>
      </c>
      <c r="G55" s="8">
        <v>211.33067300000002</v>
      </c>
      <c r="H55" s="9">
        <v>606</v>
      </c>
      <c r="I55" s="8">
        <v>60.6</v>
      </c>
      <c r="J55" s="8"/>
      <c r="K55" s="15"/>
      <c r="L55" s="5"/>
      <c r="M55" s="8"/>
      <c r="N55" s="5"/>
      <c r="O55" s="8"/>
      <c r="P55" s="9"/>
      <c r="Q55" s="8"/>
      <c r="R55" s="8"/>
      <c r="S55" s="8"/>
      <c r="T55" s="16">
        <v>271.930673</v>
      </c>
    </row>
    <row r="56" spans="1:20" ht="15" outlineLevel="2">
      <c r="A56" s="5" t="s">
        <v>229</v>
      </c>
      <c r="B56" s="19" t="s">
        <v>251</v>
      </c>
      <c r="C56" s="6">
        <v>705300</v>
      </c>
      <c r="D56" s="5" t="s">
        <v>430</v>
      </c>
      <c r="E56" s="5" t="s">
        <v>107</v>
      </c>
      <c r="F56" s="7" t="s">
        <v>137</v>
      </c>
      <c r="G56" s="8">
        <v>9.89232</v>
      </c>
      <c r="H56" s="9">
        <v>2</v>
      </c>
      <c r="I56" s="8">
        <v>0.12</v>
      </c>
      <c r="J56" s="8"/>
      <c r="K56" s="15"/>
      <c r="L56" s="5"/>
      <c r="M56" s="8"/>
      <c r="N56" s="5"/>
      <c r="O56" s="8"/>
      <c r="P56" s="9"/>
      <c r="Q56" s="8"/>
      <c r="R56" s="8"/>
      <c r="S56" s="8"/>
      <c r="T56" s="16">
        <v>10.012319999999999</v>
      </c>
    </row>
    <row r="57" spans="1:20" ht="15" outlineLevel="2">
      <c r="A57" s="5" t="s">
        <v>229</v>
      </c>
      <c r="B57" s="19" t="s">
        <v>251</v>
      </c>
      <c r="C57" s="6">
        <v>705300</v>
      </c>
      <c r="D57" s="5" t="s">
        <v>430</v>
      </c>
      <c r="E57" s="5" t="s">
        <v>107</v>
      </c>
      <c r="F57" s="7" t="s">
        <v>138</v>
      </c>
      <c r="G57" s="8">
        <v>16.110009</v>
      </c>
      <c r="H57" s="9">
        <v>6</v>
      </c>
      <c r="I57" s="8">
        <v>0.36</v>
      </c>
      <c r="J57" s="8"/>
      <c r="K57" s="15"/>
      <c r="L57" s="5"/>
      <c r="M57" s="8"/>
      <c r="N57" s="5"/>
      <c r="O57" s="8"/>
      <c r="P57" s="9"/>
      <c r="Q57" s="8"/>
      <c r="R57" s="8"/>
      <c r="S57" s="8"/>
      <c r="T57" s="16">
        <v>16.470009</v>
      </c>
    </row>
    <row r="58" spans="1:20" ht="15" outlineLevel="2">
      <c r="A58" s="5" t="s">
        <v>229</v>
      </c>
      <c r="B58" s="19" t="s">
        <v>251</v>
      </c>
      <c r="C58" s="6">
        <v>705300</v>
      </c>
      <c r="D58" s="5" t="s">
        <v>430</v>
      </c>
      <c r="E58" s="5" t="s">
        <v>107</v>
      </c>
      <c r="F58" s="7" t="s">
        <v>139</v>
      </c>
      <c r="G58" s="8">
        <v>62.523999999999994</v>
      </c>
      <c r="H58" s="9">
        <v>20</v>
      </c>
      <c r="I58" s="8">
        <v>1.2</v>
      </c>
      <c r="J58" s="8"/>
      <c r="K58" s="15"/>
      <c r="L58" s="5"/>
      <c r="M58" s="8"/>
      <c r="N58" s="5"/>
      <c r="O58" s="8"/>
      <c r="P58" s="9"/>
      <c r="Q58" s="8"/>
      <c r="R58" s="8"/>
      <c r="S58" s="8"/>
      <c r="T58" s="16">
        <v>63.724</v>
      </c>
    </row>
    <row r="59" spans="1:20" ht="15" outlineLevel="2">
      <c r="A59" s="5" t="s">
        <v>229</v>
      </c>
      <c r="B59" s="19" t="s">
        <v>251</v>
      </c>
      <c r="C59" s="6">
        <v>705300</v>
      </c>
      <c r="D59" s="5" t="s">
        <v>430</v>
      </c>
      <c r="E59" s="5" t="s">
        <v>107</v>
      </c>
      <c r="F59" s="5" t="s">
        <v>110</v>
      </c>
      <c r="G59" s="52"/>
      <c r="H59" s="53"/>
      <c r="I59" s="52"/>
      <c r="J59" s="52">
        <v>180</v>
      </c>
      <c r="K59" s="15"/>
      <c r="L59" s="5"/>
      <c r="M59" s="52"/>
      <c r="N59" s="5"/>
      <c r="O59" s="52"/>
      <c r="P59" s="53"/>
      <c r="Q59" s="52"/>
      <c r="R59" s="52"/>
      <c r="S59" s="52"/>
      <c r="T59" s="16">
        <v>180</v>
      </c>
    </row>
    <row r="60" spans="1:20" s="72" customFormat="1" ht="15.75" outlineLevel="1" collapsed="1">
      <c r="A60" s="69"/>
      <c r="B60" s="70"/>
      <c r="C60" s="73"/>
      <c r="D60" s="70" t="s">
        <v>695</v>
      </c>
      <c r="E60" s="69"/>
      <c r="F60" s="69"/>
      <c r="G60" s="74">
        <f aca="true" t="shared" si="8" ref="G60:T60">SUBTOTAL(9,G55:G59)</f>
        <v>299.857002</v>
      </c>
      <c r="H60" s="75">
        <f t="shared" si="8"/>
        <v>634</v>
      </c>
      <c r="I60" s="74">
        <f t="shared" si="8"/>
        <v>62.28</v>
      </c>
      <c r="J60" s="74">
        <f t="shared" si="8"/>
        <v>180</v>
      </c>
      <c r="K60" s="71">
        <f t="shared" si="8"/>
        <v>0</v>
      </c>
      <c r="L60" s="69">
        <f t="shared" si="8"/>
        <v>0</v>
      </c>
      <c r="M60" s="74">
        <f t="shared" si="8"/>
        <v>0</v>
      </c>
      <c r="N60" s="71">
        <f t="shared" si="8"/>
        <v>0</v>
      </c>
      <c r="O60" s="74">
        <f t="shared" si="8"/>
        <v>0</v>
      </c>
      <c r="P60" s="75">
        <f t="shared" si="8"/>
        <v>0</v>
      </c>
      <c r="Q60" s="74">
        <f t="shared" si="8"/>
        <v>0</v>
      </c>
      <c r="R60" s="74">
        <f t="shared" si="8"/>
        <v>0</v>
      </c>
      <c r="S60" s="74">
        <f t="shared" si="8"/>
        <v>0</v>
      </c>
      <c r="T60" s="16">
        <f t="shared" si="8"/>
        <v>542.1370019999999</v>
      </c>
    </row>
    <row r="61" spans="1:20" ht="15" outlineLevel="2">
      <c r="A61" s="5" t="s">
        <v>229</v>
      </c>
      <c r="B61" s="19" t="s">
        <v>242</v>
      </c>
      <c r="C61" s="6">
        <v>706207</v>
      </c>
      <c r="D61" s="5" t="s">
        <v>431</v>
      </c>
      <c r="E61" s="5" t="s">
        <v>107</v>
      </c>
      <c r="F61" s="7">
        <v>15</v>
      </c>
      <c r="G61" s="8">
        <v>805.165798</v>
      </c>
      <c r="H61" s="9">
        <v>2227</v>
      </c>
      <c r="I61" s="8">
        <v>222.7</v>
      </c>
      <c r="J61" s="8"/>
      <c r="K61" s="15"/>
      <c r="L61" s="5"/>
      <c r="M61" s="8"/>
      <c r="N61" s="5"/>
      <c r="O61" s="8"/>
      <c r="P61" s="9"/>
      <c r="Q61" s="8"/>
      <c r="R61" s="8"/>
      <c r="S61" s="8"/>
      <c r="T61" s="16">
        <v>1027.865798</v>
      </c>
    </row>
    <row r="62" spans="1:20" ht="15" outlineLevel="2">
      <c r="A62" s="5" t="s">
        <v>229</v>
      </c>
      <c r="B62" s="19" t="s">
        <v>242</v>
      </c>
      <c r="C62" s="6">
        <v>706207</v>
      </c>
      <c r="D62" s="5" t="s">
        <v>431</v>
      </c>
      <c r="E62" s="5" t="s">
        <v>107</v>
      </c>
      <c r="F62" s="7" t="s">
        <v>137</v>
      </c>
      <c r="G62" s="8">
        <v>18.919062</v>
      </c>
      <c r="H62" s="9">
        <v>4</v>
      </c>
      <c r="I62" s="8">
        <v>0.24</v>
      </c>
      <c r="J62" s="8"/>
      <c r="K62" s="15"/>
      <c r="L62" s="5"/>
      <c r="M62" s="8"/>
      <c r="N62" s="5"/>
      <c r="O62" s="8"/>
      <c r="P62" s="9"/>
      <c r="Q62" s="8"/>
      <c r="R62" s="8"/>
      <c r="S62" s="8"/>
      <c r="T62" s="16">
        <v>19.159062</v>
      </c>
    </row>
    <row r="63" spans="1:20" ht="15" outlineLevel="2">
      <c r="A63" s="5" t="s">
        <v>229</v>
      </c>
      <c r="B63" s="19" t="s">
        <v>242</v>
      </c>
      <c r="C63" s="6">
        <v>706207</v>
      </c>
      <c r="D63" s="5" t="s">
        <v>431</v>
      </c>
      <c r="E63" s="5" t="s">
        <v>107</v>
      </c>
      <c r="F63" s="7" t="s">
        <v>138</v>
      </c>
      <c r="G63" s="8">
        <v>22.440747</v>
      </c>
      <c r="H63" s="9">
        <v>12</v>
      </c>
      <c r="I63" s="8">
        <v>0.72</v>
      </c>
      <c r="J63" s="8"/>
      <c r="K63" s="15"/>
      <c r="L63" s="5"/>
      <c r="M63" s="8"/>
      <c r="N63" s="5"/>
      <c r="O63" s="8"/>
      <c r="P63" s="9"/>
      <c r="Q63" s="8"/>
      <c r="R63" s="8"/>
      <c r="S63" s="8"/>
      <c r="T63" s="16">
        <v>23.160747</v>
      </c>
    </row>
    <row r="64" spans="1:20" ht="15" outlineLevel="2">
      <c r="A64" s="5" t="s">
        <v>229</v>
      </c>
      <c r="B64" s="19" t="s">
        <v>242</v>
      </c>
      <c r="C64" s="6">
        <v>706207</v>
      </c>
      <c r="D64" s="5" t="s">
        <v>431</v>
      </c>
      <c r="E64" s="5" t="s">
        <v>107</v>
      </c>
      <c r="F64" s="7" t="s">
        <v>139</v>
      </c>
      <c r="G64" s="8">
        <v>36.144149999999996</v>
      </c>
      <c r="H64" s="9">
        <v>58</v>
      </c>
      <c r="I64" s="8">
        <v>3.48</v>
      </c>
      <c r="J64" s="8"/>
      <c r="K64" s="15"/>
      <c r="L64" s="5"/>
      <c r="M64" s="8"/>
      <c r="N64" s="5"/>
      <c r="O64" s="8"/>
      <c r="P64" s="9"/>
      <c r="Q64" s="8"/>
      <c r="R64" s="8"/>
      <c r="S64" s="8"/>
      <c r="T64" s="16">
        <v>39.62414999999999</v>
      </c>
    </row>
    <row r="65" spans="1:20" ht="15" outlineLevel="2">
      <c r="A65" s="5" t="s">
        <v>229</v>
      </c>
      <c r="B65" s="19" t="s">
        <v>242</v>
      </c>
      <c r="C65" s="6">
        <v>706207</v>
      </c>
      <c r="D65" s="5" t="s">
        <v>431</v>
      </c>
      <c r="E65" s="5" t="s">
        <v>107</v>
      </c>
      <c r="F65" s="7" t="s">
        <v>116</v>
      </c>
      <c r="G65" s="8">
        <v>7.6144039999999995</v>
      </c>
      <c r="H65" s="9">
        <v>7</v>
      </c>
      <c r="I65" s="8">
        <v>3.36</v>
      </c>
      <c r="J65" s="8"/>
      <c r="K65" s="15"/>
      <c r="L65" s="5"/>
      <c r="M65" s="8"/>
      <c r="N65" s="5"/>
      <c r="O65" s="8"/>
      <c r="P65" s="9"/>
      <c r="Q65" s="8"/>
      <c r="R65" s="8"/>
      <c r="S65" s="8"/>
      <c r="T65" s="16">
        <v>10.974404</v>
      </c>
    </row>
    <row r="66" spans="1:20" ht="15" outlineLevel="2">
      <c r="A66" s="5" t="s">
        <v>229</v>
      </c>
      <c r="B66" s="19" t="s">
        <v>242</v>
      </c>
      <c r="C66" s="6">
        <v>706207</v>
      </c>
      <c r="D66" s="5" t="s">
        <v>431</v>
      </c>
      <c r="E66" s="5" t="s">
        <v>107</v>
      </c>
      <c r="F66" s="5" t="s">
        <v>110</v>
      </c>
      <c r="G66" s="52"/>
      <c r="H66" s="53"/>
      <c r="I66" s="52"/>
      <c r="J66" s="52">
        <v>165</v>
      </c>
      <c r="K66" s="15"/>
      <c r="L66" s="5"/>
      <c r="M66" s="52"/>
      <c r="N66" s="5"/>
      <c r="O66" s="52"/>
      <c r="P66" s="53"/>
      <c r="Q66" s="52"/>
      <c r="R66" s="52"/>
      <c r="S66" s="52"/>
      <c r="T66" s="16">
        <v>165</v>
      </c>
    </row>
    <row r="67" spans="1:20" ht="15" outlineLevel="2">
      <c r="A67" s="5" t="s">
        <v>229</v>
      </c>
      <c r="B67" s="19" t="s">
        <v>242</v>
      </c>
      <c r="C67" s="6">
        <v>706207</v>
      </c>
      <c r="D67" s="5" t="s">
        <v>431</v>
      </c>
      <c r="E67" s="5" t="s">
        <v>107</v>
      </c>
      <c r="F67" s="7" t="s">
        <v>143</v>
      </c>
      <c r="G67" s="8">
        <v>0.98</v>
      </c>
      <c r="H67" s="9">
        <v>1</v>
      </c>
      <c r="I67" s="8">
        <v>0.06</v>
      </c>
      <c r="J67" s="8"/>
      <c r="K67" s="15"/>
      <c r="L67" s="5"/>
      <c r="M67" s="8"/>
      <c r="N67" s="5"/>
      <c r="O67" s="8"/>
      <c r="P67" s="9"/>
      <c r="Q67" s="8"/>
      <c r="R67" s="8"/>
      <c r="S67" s="8"/>
      <c r="T67" s="16">
        <v>1.04</v>
      </c>
    </row>
    <row r="68" spans="1:20" ht="15" outlineLevel="2">
      <c r="A68" s="12" t="s">
        <v>229</v>
      </c>
      <c r="B68" s="20" t="s">
        <v>242</v>
      </c>
      <c r="C68" s="12">
        <v>706207</v>
      </c>
      <c r="D68" s="12" t="s">
        <v>431</v>
      </c>
      <c r="E68" s="12" t="s">
        <v>111</v>
      </c>
      <c r="F68" s="12" t="s">
        <v>111</v>
      </c>
      <c r="G68" s="54"/>
      <c r="H68" s="55"/>
      <c r="I68" s="54"/>
      <c r="J68" s="54"/>
      <c r="K68" s="14">
        <v>6</v>
      </c>
      <c r="L68" s="13">
        <v>0.01</v>
      </c>
      <c r="M68" s="54">
        <v>188.1</v>
      </c>
      <c r="N68" s="56"/>
      <c r="O68" s="54"/>
      <c r="P68" s="55"/>
      <c r="Q68" s="54"/>
      <c r="R68" s="54"/>
      <c r="S68" s="54"/>
      <c r="T68" s="16">
        <v>188.1</v>
      </c>
    </row>
    <row r="69" spans="1:20" s="72" customFormat="1" ht="15.75" outlineLevel="1" collapsed="1">
      <c r="A69" s="69"/>
      <c r="B69" s="70"/>
      <c r="C69" s="73"/>
      <c r="D69" s="70" t="s">
        <v>696</v>
      </c>
      <c r="E69" s="69"/>
      <c r="F69" s="69"/>
      <c r="G69" s="74">
        <f aca="true" t="shared" si="9" ref="G69:T69">SUBTOTAL(9,G61:G68)</f>
        <v>891.2641610000001</v>
      </c>
      <c r="H69" s="75">
        <f t="shared" si="9"/>
        <v>2309</v>
      </c>
      <c r="I69" s="74">
        <f t="shared" si="9"/>
        <v>230.56</v>
      </c>
      <c r="J69" s="74">
        <f t="shared" si="9"/>
        <v>165</v>
      </c>
      <c r="K69" s="71">
        <f t="shared" si="9"/>
        <v>6</v>
      </c>
      <c r="L69" s="69">
        <f t="shared" si="9"/>
        <v>0.01</v>
      </c>
      <c r="M69" s="74">
        <f t="shared" si="9"/>
        <v>188.1</v>
      </c>
      <c r="N69" s="71">
        <f t="shared" si="9"/>
        <v>0</v>
      </c>
      <c r="O69" s="74">
        <f t="shared" si="9"/>
        <v>0</v>
      </c>
      <c r="P69" s="75">
        <f t="shared" si="9"/>
        <v>0</v>
      </c>
      <c r="Q69" s="74">
        <f t="shared" si="9"/>
        <v>0</v>
      </c>
      <c r="R69" s="74">
        <f t="shared" si="9"/>
        <v>0</v>
      </c>
      <c r="S69" s="74">
        <f t="shared" si="9"/>
        <v>0</v>
      </c>
      <c r="T69" s="16">
        <f t="shared" si="9"/>
        <v>1474.924161</v>
      </c>
    </row>
    <row r="70" spans="1:20" ht="15" outlineLevel="2">
      <c r="A70" s="12" t="s">
        <v>229</v>
      </c>
      <c r="B70" s="20" t="s">
        <v>230</v>
      </c>
      <c r="C70" s="12">
        <v>704001</v>
      </c>
      <c r="D70" s="12" t="s">
        <v>21</v>
      </c>
      <c r="E70" s="12" t="s">
        <v>111</v>
      </c>
      <c r="F70" s="12" t="s">
        <v>111</v>
      </c>
      <c r="G70" s="54"/>
      <c r="H70" s="55"/>
      <c r="I70" s="54"/>
      <c r="J70" s="54"/>
      <c r="K70" s="14">
        <v>2</v>
      </c>
      <c r="L70" s="13">
        <v>0.1429</v>
      </c>
      <c r="M70" s="54">
        <v>895.983</v>
      </c>
      <c r="N70" s="56"/>
      <c r="O70" s="54"/>
      <c r="P70" s="55"/>
      <c r="Q70" s="54"/>
      <c r="R70" s="54"/>
      <c r="S70" s="54"/>
      <c r="T70" s="16">
        <v>895.983</v>
      </c>
    </row>
    <row r="71" spans="1:20" s="72" customFormat="1" ht="15.75" outlineLevel="1" collapsed="1">
      <c r="A71" s="69"/>
      <c r="B71" s="70"/>
      <c r="C71" s="73"/>
      <c r="D71" s="70" t="s">
        <v>697</v>
      </c>
      <c r="E71" s="69"/>
      <c r="F71" s="69"/>
      <c r="G71" s="74">
        <f aca="true" t="shared" si="10" ref="G71:T71">SUBTOTAL(9,G70:G70)</f>
        <v>0</v>
      </c>
      <c r="H71" s="75">
        <f t="shared" si="10"/>
        <v>0</v>
      </c>
      <c r="I71" s="74">
        <f t="shared" si="10"/>
        <v>0</v>
      </c>
      <c r="J71" s="74">
        <f t="shared" si="10"/>
        <v>0</v>
      </c>
      <c r="K71" s="71">
        <f t="shared" si="10"/>
        <v>2</v>
      </c>
      <c r="L71" s="69">
        <f t="shared" si="10"/>
        <v>0.1429</v>
      </c>
      <c r="M71" s="74">
        <f t="shared" si="10"/>
        <v>895.983</v>
      </c>
      <c r="N71" s="71">
        <f t="shared" si="10"/>
        <v>0</v>
      </c>
      <c r="O71" s="74">
        <f t="shared" si="10"/>
        <v>0</v>
      </c>
      <c r="P71" s="75">
        <f t="shared" si="10"/>
        <v>0</v>
      </c>
      <c r="Q71" s="74">
        <f t="shared" si="10"/>
        <v>0</v>
      </c>
      <c r="R71" s="74">
        <f t="shared" si="10"/>
        <v>0</v>
      </c>
      <c r="S71" s="74">
        <f t="shared" si="10"/>
        <v>0</v>
      </c>
      <c r="T71" s="16">
        <f t="shared" si="10"/>
        <v>895.983</v>
      </c>
    </row>
    <row r="72" spans="1:20" ht="15" outlineLevel="2">
      <c r="A72" s="5" t="s">
        <v>229</v>
      </c>
      <c r="B72" s="19" t="s">
        <v>230</v>
      </c>
      <c r="C72" s="6">
        <v>704001</v>
      </c>
      <c r="D72" s="5" t="s">
        <v>432</v>
      </c>
      <c r="E72" s="5" t="s">
        <v>107</v>
      </c>
      <c r="F72" s="7">
        <v>15</v>
      </c>
      <c r="G72" s="8">
        <v>695.061174</v>
      </c>
      <c r="H72" s="9">
        <v>2003</v>
      </c>
      <c r="I72" s="8">
        <v>200.3</v>
      </c>
      <c r="J72" s="8"/>
      <c r="K72" s="15"/>
      <c r="L72" s="5"/>
      <c r="M72" s="8"/>
      <c r="N72" s="5"/>
      <c r="O72" s="8"/>
      <c r="P72" s="9"/>
      <c r="Q72" s="8"/>
      <c r="R72" s="8"/>
      <c r="S72" s="8"/>
      <c r="T72" s="16">
        <v>895.3611740000001</v>
      </c>
    </row>
    <row r="73" spans="1:20" ht="15" outlineLevel="2">
      <c r="A73" s="5" t="s">
        <v>229</v>
      </c>
      <c r="B73" s="19" t="s">
        <v>230</v>
      </c>
      <c r="C73" s="6">
        <v>704001</v>
      </c>
      <c r="D73" s="5" t="s">
        <v>432</v>
      </c>
      <c r="E73" s="5" t="s">
        <v>107</v>
      </c>
      <c r="F73" s="7" t="s">
        <v>137</v>
      </c>
      <c r="G73" s="8">
        <v>103.48809350000002</v>
      </c>
      <c r="H73" s="9">
        <v>20</v>
      </c>
      <c r="I73" s="8">
        <v>1.2</v>
      </c>
      <c r="J73" s="8"/>
      <c r="K73" s="15"/>
      <c r="L73" s="5"/>
      <c r="M73" s="8"/>
      <c r="N73" s="5"/>
      <c r="O73" s="8"/>
      <c r="P73" s="9"/>
      <c r="Q73" s="8"/>
      <c r="R73" s="8"/>
      <c r="S73" s="8"/>
      <c r="T73" s="16">
        <v>104.68809350000002</v>
      </c>
    </row>
    <row r="74" spans="1:20" ht="15" outlineLevel="2">
      <c r="A74" s="5" t="s">
        <v>229</v>
      </c>
      <c r="B74" s="19" t="s">
        <v>230</v>
      </c>
      <c r="C74" s="6">
        <v>704001</v>
      </c>
      <c r="D74" s="5" t="s">
        <v>432</v>
      </c>
      <c r="E74" s="5" t="s">
        <v>107</v>
      </c>
      <c r="F74" s="7" t="s">
        <v>138</v>
      </c>
      <c r="G74" s="8">
        <v>88.842705</v>
      </c>
      <c r="H74" s="9">
        <v>47</v>
      </c>
      <c r="I74" s="8">
        <v>2.82</v>
      </c>
      <c r="J74" s="8"/>
      <c r="K74" s="15"/>
      <c r="L74" s="5"/>
      <c r="M74" s="8"/>
      <c r="N74" s="5"/>
      <c r="O74" s="8"/>
      <c r="P74" s="9"/>
      <c r="Q74" s="8"/>
      <c r="R74" s="8"/>
      <c r="S74" s="8"/>
      <c r="T74" s="16">
        <v>91.66270499999999</v>
      </c>
    </row>
    <row r="75" spans="1:20" ht="15" outlineLevel="2">
      <c r="A75" s="5" t="s">
        <v>229</v>
      </c>
      <c r="B75" s="19" t="s">
        <v>230</v>
      </c>
      <c r="C75" s="6">
        <v>704001</v>
      </c>
      <c r="D75" s="5" t="s">
        <v>432</v>
      </c>
      <c r="E75" s="5" t="s">
        <v>107</v>
      </c>
      <c r="F75" s="7" t="s">
        <v>139</v>
      </c>
      <c r="G75" s="8">
        <v>48.95344999999999</v>
      </c>
      <c r="H75" s="9">
        <v>59</v>
      </c>
      <c r="I75" s="8">
        <v>3.54</v>
      </c>
      <c r="J75" s="8"/>
      <c r="K75" s="15"/>
      <c r="L75" s="5"/>
      <c r="M75" s="8"/>
      <c r="N75" s="5"/>
      <c r="O75" s="8"/>
      <c r="P75" s="9"/>
      <c r="Q75" s="8"/>
      <c r="R75" s="8"/>
      <c r="S75" s="8"/>
      <c r="T75" s="16">
        <v>52.49344999999999</v>
      </c>
    </row>
    <row r="76" spans="1:20" ht="15" outlineLevel="2">
      <c r="A76" s="5" t="s">
        <v>229</v>
      </c>
      <c r="B76" s="19" t="s">
        <v>230</v>
      </c>
      <c r="C76" s="6">
        <v>704001</v>
      </c>
      <c r="D76" s="5" t="s">
        <v>432</v>
      </c>
      <c r="E76" s="5" t="s">
        <v>107</v>
      </c>
      <c r="F76" s="7" t="s">
        <v>116</v>
      </c>
      <c r="G76" s="8">
        <v>3.3310452</v>
      </c>
      <c r="H76" s="9">
        <v>5</v>
      </c>
      <c r="I76" s="8">
        <v>2.4</v>
      </c>
      <c r="J76" s="8"/>
      <c r="K76" s="15"/>
      <c r="L76" s="5"/>
      <c r="M76" s="8"/>
      <c r="N76" s="5"/>
      <c r="O76" s="8"/>
      <c r="P76" s="9"/>
      <c r="Q76" s="8"/>
      <c r="R76" s="8"/>
      <c r="S76" s="8"/>
      <c r="T76" s="16">
        <v>5.7310452000000005</v>
      </c>
    </row>
    <row r="77" spans="1:20" ht="15" outlineLevel="2">
      <c r="A77" s="5" t="s">
        <v>229</v>
      </c>
      <c r="B77" s="19" t="s">
        <v>230</v>
      </c>
      <c r="C77" s="6">
        <v>704001</v>
      </c>
      <c r="D77" s="5" t="s">
        <v>432</v>
      </c>
      <c r="E77" s="5" t="s">
        <v>107</v>
      </c>
      <c r="F77" s="5" t="s">
        <v>110</v>
      </c>
      <c r="G77" s="52"/>
      <c r="H77" s="53"/>
      <c r="I77" s="52"/>
      <c r="J77" s="52">
        <v>180</v>
      </c>
      <c r="K77" s="15"/>
      <c r="L77" s="5"/>
      <c r="M77" s="52"/>
      <c r="N77" s="5"/>
      <c r="O77" s="52"/>
      <c r="P77" s="53"/>
      <c r="Q77" s="52"/>
      <c r="R77" s="52"/>
      <c r="S77" s="52"/>
      <c r="T77" s="16">
        <v>180</v>
      </c>
    </row>
    <row r="78" spans="1:20" ht="15" outlineLevel="2">
      <c r="A78" s="12" t="s">
        <v>229</v>
      </c>
      <c r="B78" s="20" t="s">
        <v>230</v>
      </c>
      <c r="C78" s="12">
        <v>704001</v>
      </c>
      <c r="D78" s="12" t="s">
        <v>432</v>
      </c>
      <c r="E78" s="12" t="s">
        <v>111</v>
      </c>
      <c r="F78" s="12" t="s">
        <v>111</v>
      </c>
      <c r="G78" s="54"/>
      <c r="H78" s="55"/>
      <c r="I78" s="54"/>
      <c r="J78" s="54"/>
      <c r="K78" s="14">
        <v>2</v>
      </c>
      <c r="L78" s="13">
        <v>1</v>
      </c>
      <c r="M78" s="54">
        <v>6270</v>
      </c>
      <c r="N78" s="56"/>
      <c r="O78" s="54"/>
      <c r="P78" s="55"/>
      <c r="Q78" s="54"/>
      <c r="R78" s="54"/>
      <c r="S78" s="54"/>
      <c r="T78" s="16">
        <v>6270</v>
      </c>
    </row>
    <row r="79" spans="1:20" s="72" customFormat="1" ht="15.75" outlineLevel="1" collapsed="1">
      <c r="A79" s="69"/>
      <c r="B79" s="70"/>
      <c r="C79" s="73"/>
      <c r="D79" s="70" t="s">
        <v>698</v>
      </c>
      <c r="E79" s="69"/>
      <c r="F79" s="69"/>
      <c r="G79" s="74">
        <f aca="true" t="shared" si="11" ref="G79:T79">SUBTOTAL(9,G72:G78)</f>
        <v>939.6764677</v>
      </c>
      <c r="H79" s="75">
        <f t="shared" si="11"/>
        <v>2134</v>
      </c>
      <c r="I79" s="74">
        <f t="shared" si="11"/>
        <v>210.26</v>
      </c>
      <c r="J79" s="74">
        <f t="shared" si="11"/>
        <v>180</v>
      </c>
      <c r="K79" s="71">
        <f t="shared" si="11"/>
        <v>2</v>
      </c>
      <c r="L79" s="69">
        <f t="shared" si="11"/>
        <v>1</v>
      </c>
      <c r="M79" s="74">
        <f t="shared" si="11"/>
        <v>6270</v>
      </c>
      <c r="N79" s="71">
        <f t="shared" si="11"/>
        <v>0</v>
      </c>
      <c r="O79" s="74">
        <f t="shared" si="11"/>
        <v>0</v>
      </c>
      <c r="P79" s="75">
        <f t="shared" si="11"/>
        <v>0</v>
      </c>
      <c r="Q79" s="74">
        <f t="shared" si="11"/>
        <v>0</v>
      </c>
      <c r="R79" s="74">
        <f t="shared" si="11"/>
        <v>0</v>
      </c>
      <c r="S79" s="74">
        <f t="shared" si="11"/>
        <v>0</v>
      </c>
      <c r="T79" s="16">
        <f t="shared" si="11"/>
        <v>7599.9364677</v>
      </c>
    </row>
    <row r="80" spans="1:20" ht="15" outlineLevel="2">
      <c r="A80" s="5" t="s">
        <v>229</v>
      </c>
      <c r="B80" s="19" t="s">
        <v>253</v>
      </c>
      <c r="C80" s="6">
        <v>704200</v>
      </c>
      <c r="D80" s="5" t="s">
        <v>433</v>
      </c>
      <c r="E80" s="5" t="s">
        <v>107</v>
      </c>
      <c r="F80" s="7">
        <v>15</v>
      </c>
      <c r="G80" s="8">
        <v>1539.241232</v>
      </c>
      <c r="H80" s="9">
        <v>4366</v>
      </c>
      <c r="I80" s="8">
        <v>436.6</v>
      </c>
      <c r="J80" s="8"/>
      <c r="K80" s="15"/>
      <c r="L80" s="5"/>
      <c r="M80" s="8"/>
      <c r="N80" s="5"/>
      <c r="O80" s="8"/>
      <c r="P80" s="9"/>
      <c r="Q80" s="8"/>
      <c r="R80" s="8"/>
      <c r="S80" s="8"/>
      <c r="T80" s="16">
        <v>1975.8412320000002</v>
      </c>
    </row>
    <row r="81" spans="1:20" ht="15" outlineLevel="2">
      <c r="A81" s="5" t="s">
        <v>229</v>
      </c>
      <c r="B81" s="19" t="s">
        <v>253</v>
      </c>
      <c r="C81" s="6">
        <v>704200</v>
      </c>
      <c r="D81" s="5" t="s">
        <v>433</v>
      </c>
      <c r="E81" s="5" t="s">
        <v>107</v>
      </c>
      <c r="F81" s="7" t="s">
        <v>137</v>
      </c>
      <c r="G81" s="8">
        <v>34.81375325</v>
      </c>
      <c r="H81" s="9">
        <v>11</v>
      </c>
      <c r="I81" s="8">
        <v>0.66</v>
      </c>
      <c r="J81" s="8"/>
      <c r="K81" s="15"/>
      <c r="L81" s="5"/>
      <c r="M81" s="8"/>
      <c r="N81" s="5"/>
      <c r="O81" s="8"/>
      <c r="P81" s="9"/>
      <c r="Q81" s="8"/>
      <c r="R81" s="8"/>
      <c r="S81" s="8"/>
      <c r="T81" s="16">
        <v>35.473753249999994</v>
      </c>
    </row>
    <row r="82" spans="1:20" ht="15" outlineLevel="2">
      <c r="A82" s="5" t="s">
        <v>229</v>
      </c>
      <c r="B82" s="19" t="s">
        <v>253</v>
      </c>
      <c r="C82" s="6">
        <v>704200</v>
      </c>
      <c r="D82" s="5" t="s">
        <v>433</v>
      </c>
      <c r="E82" s="5" t="s">
        <v>107</v>
      </c>
      <c r="F82" s="7" t="s">
        <v>138</v>
      </c>
      <c r="G82" s="8">
        <v>94.526211</v>
      </c>
      <c r="H82" s="9">
        <v>52</v>
      </c>
      <c r="I82" s="8">
        <v>3.12</v>
      </c>
      <c r="J82" s="8"/>
      <c r="K82" s="15"/>
      <c r="L82" s="5"/>
      <c r="M82" s="8"/>
      <c r="N82" s="5"/>
      <c r="O82" s="8"/>
      <c r="P82" s="9"/>
      <c r="Q82" s="8"/>
      <c r="R82" s="8"/>
      <c r="S82" s="8"/>
      <c r="T82" s="16">
        <v>97.64621100000001</v>
      </c>
    </row>
    <row r="83" spans="1:20" ht="15" outlineLevel="2">
      <c r="A83" s="5" t="s">
        <v>229</v>
      </c>
      <c r="B83" s="19" t="s">
        <v>253</v>
      </c>
      <c r="C83" s="6">
        <v>704200</v>
      </c>
      <c r="D83" s="5" t="s">
        <v>433</v>
      </c>
      <c r="E83" s="5" t="s">
        <v>107</v>
      </c>
      <c r="F83" s="7" t="s">
        <v>139</v>
      </c>
      <c r="G83" s="8">
        <v>138.47645</v>
      </c>
      <c r="H83" s="9">
        <v>174</v>
      </c>
      <c r="I83" s="8">
        <v>10.44</v>
      </c>
      <c r="J83" s="8"/>
      <c r="K83" s="15"/>
      <c r="L83" s="5"/>
      <c r="M83" s="8"/>
      <c r="N83" s="5"/>
      <c r="O83" s="8"/>
      <c r="P83" s="9"/>
      <c r="Q83" s="8"/>
      <c r="R83" s="8"/>
      <c r="S83" s="8"/>
      <c r="T83" s="16">
        <v>148.91645</v>
      </c>
    </row>
    <row r="84" spans="1:20" ht="15" outlineLevel="2">
      <c r="A84" s="5" t="s">
        <v>229</v>
      </c>
      <c r="B84" s="19" t="s">
        <v>253</v>
      </c>
      <c r="C84" s="6">
        <v>704200</v>
      </c>
      <c r="D84" s="5" t="s">
        <v>433</v>
      </c>
      <c r="E84" s="5" t="s">
        <v>107</v>
      </c>
      <c r="F84" s="7" t="s">
        <v>116</v>
      </c>
      <c r="G84" s="8">
        <v>13.4288532</v>
      </c>
      <c r="H84" s="9">
        <v>13</v>
      </c>
      <c r="I84" s="8">
        <v>6.24</v>
      </c>
      <c r="J84" s="8"/>
      <c r="K84" s="15"/>
      <c r="L84" s="5"/>
      <c r="M84" s="8"/>
      <c r="N84" s="5"/>
      <c r="O84" s="8"/>
      <c r="P84" s="9"/>
      <c r="Q84" s="8"/>
      <c r="R84" s="8"/>
      <c r="S84" s="8"/>
      <c r="T84" s="16">
        <v>19.6688532</v>
      </c>
    </row>
    <row r="85" spans="1:20" ht="15" outlineLevel="2">
      <c r="A85" s="5" t="s">
        <v>229</v>
      </c>
      <c r="B85" s="19" t="s">
        <v>253</v>
      </c>
      <c r="C85" s="6">
        <v>704200</v>
      </c>
      <c r="D85" s="5" t="s">
        <v>433</v>
      </c>
      <c r="E85" s="5" t="s">
        <v>107</v>
      </c>
      <c r="F85" s="5" t="s">
        <v>110</v>
      </c>
      <c r="G85" s="52"/>
      <c r="H85" s="53"/>
      <c r="I85" s="52"/>
      <c r="J85" s="52">
        <v>180</v>
      </c>
      <c r="K85" s="15"/>
      <c r="L85" s="5"/>
      <c r="M85" s="52"/>
      <c r="N85" s="5"/>
      <c r="O85" s="52"/>
      <c r="P85" s="53"/>
      <c r="Q85" s="52"/>
      <c r="R85" s="52"/>
      <c r="S85" s="52"/>
      <c r="T85" s="16">
        <v>180</v>
      </c>
    </row>
    <row r="86" spans="1:20" ht="15" outlineLevel="2">
      <c r="A86" s="5" t="s">
        <v>229</v>
      </c>
      <c r="B86" s="19" t="s">
        <v>253</v>
      </c>
      <c r="C86" s="6">
        <v>704200</v>
      </c>
      <c r="D86" s="5" t="s">
        <v>433</v>
      </c>
      <c r="E86" s="5" t="s">
        <v>36</v>
      </c>
      <c r="F86" s="5" t="s">
        <v>36</v>
      </c>
      <c r="G86" s="52"/>
      <c r="H86" s="53"/>
      <c r="I86" s="52"/>
      <c r="J86" s="52"/>
      <c r="K86" s="15"/>
      <c r="L86" s="5"/>
      <c r="M86" s="52"/>
      <c r="N86" s="15">
        <v>6.25</v>
      </c>
      <c r="O86" s="52">
        <v>450</v>
      </c>
      <c r="P86" s="53"/>
      <c r="Q86" s="52"/>
      <c r="R86" s="52"/>
      <c r="S86" s="52"/>
      <c r="T86" s="16">
        <v>450</v>
      </c>
    </row>
    <row r="87" spans="1:20" ht="15" outlineLevel="2">
      <c r="A87" s="5" t="s">
        <v>229</v>
      </c>
      <c r="B87" s="19" t="s">
        <v>253</v>
      </c>
      <c r="C87" s="6">
        <v>704200</v>
      </c>
      <c r="D87" s="5" t="s">
        <v>433</v>
      </c>
      <c r="E87" s="5" t="s">
        <v>107</v>
      </c>
      <c r="F87" s="7" t="s">
        <v>154</v>
      </c>
      <c r="G87" s="8">
        <v>1164.691</v>
      </c>
      <c r="H87" s="9">
        <v>3780</v>
      </c>
      <c r="I87" s="8">
        <v>226.8</v>
      </c>
      <c r="J87" s="8"/>
      <c r="K87" s="15"/>
      <c r="L87" s="5"/>
      <c r="M87" s="8"/>
      <c r="N87" s="5"/>
      <c r="O87" s="8"/>
      <c r="P87" s="9"/>
      <c r="Q87" s="8"/>
      <c r="R87" s="8"/>
      <c r="S87" s="8"/>
      <c r="T87" s="16">
        <v>1391.491</v>
      </c>
    </row>
    <row r="88" spans="1:20" ht="15" outlineLevel="2">
      <c r="A88" s="5" t="s">
        <v>229</v>
      </c>
      <c r="B88" s="19" t="s">
        <v>253</v>
      </c>
      <c r="C88" s="6">
        <v>704200</v>
      </c>
      <c r="D88" s="5" t="s">
        <v>433</v>
      </c>
      <c r="E88" s="5" t="s">
        <v>107</v>
      </c>
      <c r="F88" s="7" t="s">
        <v>858</v>
      </c>
      <c r="G88" s="8">
        <v>2055.88</v>
      </c>
      <c r="H88" s="9"/>
      <c r="I88" s="8"/>
      <c r="J88" s="8"/>
      <c r="K88" s="15"/>
      <c r="L88" s="5"/>
      <c r="M88" s="8"/>
      <c r="N88" s="5"/>
      <c r="O88" s="8"/>
      <c r="P88" s="9"/>
      <c r="Q88" s="8"/>
      <c r="R88" s="8"/>
      <c r="S88" s="8"/>
      <c r="T88" s="16">
        <v>2055.88</v>
      </c>
    </row>
    <row r="89" spans="1:20" s="72" customFormat="1" ht="15.75" outlineLevel="1" collapsed="1">
      <c r="A89" s="69"/>
      <c r="B89" s="70"/>
      <c r="C89" s="73"/>
      <c r="D89" s="70" t="s">
        <v>699</v>
      </c>
      <c r="E89" s="69"/>
      <c r="F89" s="69"/>
      <c r="G89" s="74">
        <f aca="true" t="shared" si="12" ref="G89:T89">SUBTOTAL(9,G80:G88)</f>
        <v>5041.05749945</v>
      </c>
      <c r="H89" s="75">
        <f t="shared" si="12"/>
        <v>8396</v>
      </c>
      <c r="I89" s="74">
        <f t="shared" si="12"/>
        <v>683.8600000000001</v>
      </c>
      <c r="J89" s="74">
        <f t="shared" si="12"/>
        <v>180</v>
      </c>
      <c r="K89" s="71">
        <f t="shared" si="12"/>
        <v>0</v>
      </c>
      <c r="L89" s="69">
        <f t="shared" si="12"/>
        <v>0</v>
      </c>
      <c r="M89" s="74">
        <f t="shared" si="12"/>
        <v>0</v>
      </c>
      <c r="N89" s="71">
        <f t="shared" si="12"/>
        <v>6.25</v>
      </c>
      <c r="O89" s="74">
        <f t="shared" si="12"/>
        <v>450</v>
      </c>
      <c r="P89" s="75">
        <f t="shared" si="12"/>
        <v>0</v>
      </c>
      <c r="Q89" s="74">
        <f t="shared" si="12"/>
        <v>0</v>
      </c>
      <c r="R89" s="74">
        <f t="shared" si="12"/>
        <v>0</v>
      </c>
      <c r="S89" s="74">
        <f t="shared" si="12"/>
        <v>0</v>
      </c>
      <c r="T89" s="16">
        <f t="shared" si="12"/>
        <v>6354.91749945</v>
      </c>
    </row>
    <row r="90" spans="1:20" ht="15" outlineLevel="2">
      <c r="A90" s="5" t="s">
        <v>229</v>
      </c>
      <c r="B90" s="19" t="s">
        <v>253</v>
      </c>
      <c r="C90" s="6">
        <v>704700</v>
      </c>
      <c r="D90" s="5" t="s">
        <v>434</v>
      </c>
      <c r="E90" s="5" t="s">
        <v>107</v>
      </c>
      <c r="F90" s="7">
        <v>15</v>
      </c>
      <c r="G90" s="8">
        <v>112.30239300000001</v>
      </c>
      <c r="H90" s="9">
        <v>324</v>
      </c>
      <c r="I90" s="8">
        <v>32.4</v>
      </c>
      <c r="J90" s="8"/>
      <c r="K90" s="15"/>
      <c r="L90" s="5"/>
      <c r="M90" s="8"/>
      <c r="N90" s="5"/>
      <c r="O90" s="8"/>
      <c r="P90" s="9"/>
      <c r="Q90" s="8"/>
      <c r="R90" s="8"/>
      <c r="S90" s="8"/>
      <c r="T90" s="16">
        <v>144.702393</v>
      </c>
    </row>
    <row r="91" spans="1:20" ht="15" outlineLevel="2">
      <c r="A91" s="5" t="s">
        <v>229</v>
      </c>
      <c r="B91" s="19" t="s">
        <v>253</v>
      </c>
      <c r="C91" s="6">
        <v>704700</v>
      </c>
      <c r="D91" s="5" t="s">
        <v>434</v>
      </c>
      <c r="E91" s="5" t="s">
        <v>107</v>
      </c>
      <c r="F91" s="7" t="s">
        <v>137</v>
      </c>
      <c r="G91" s="8">
        <v>14.333559500000002</v>
      </c>
      <c r="H91" s="9">
        <v>5</v>
      </c>
      <c r="I91" s="8">
        <v>0.3</v>
      </c>
      <c r="J91" s="8"/>
      <c r="K91" s="15"/>
      <c r="L91" s="5"/>
      <c r="M91" s="8"/>
      <c r="N91" s="5"/>
      <c r="O91" s="8"/>
      <c r="P91" s="9"/>
      <c r="Q91" s="8"/>
      <c r="R91" s="8"/>
      <c r="S91" s="8"/>
      <c r="T91" s="16">
        <v>14.633559500000002</v>
      </c>
    </row>
    <row r="92" spans="1:20" ht="15" outlineLevel="2">
      <c r="A92" s="5" t="s">
        <v>229</v>
      </c>
      <c r="B92" s="19" t="s">
        <v>253</v>
      </c>
      <c r="C92" s="6">
        <v>704700</v>
      </c>
      <c r="D92" s="5" t="s">
        <v>434</v>
      </c>
      <c r="E92" s="5" t="s">
        <v>107</v>
      </c>
      <c r="F92" s="7" t="s">
        <v>138</v>
      </c>
      <c r="G92" s="8">
        <v>25.515099000000003</v>
      </c>
      <c r="H92" s="9">
        <v>17</v>
      </c>
      <c r="I92" s="8">
        <v>1.02</v>
      </c>
      <c r="J92" s="8"/>
      <c r="K92" s="15"/>
      <c r="L92" s="5"/>
      <c r="M92" s="8"/>
      <c r="N92" s="5"/>
      <c r="O92" s="8"/>
      <c r="P92" s="9"/>
      <c r="Q92" s="8"/>
      <c r="R92" s="8"/>
      <c r="S92" s="8"/>
      <c r="T92" s="16">
        <v>26.535099000000002</v>
      </c>
    </row>
    <row r="93" spans="1:20" ht="15" outlineLevel="2">
      <c r="A93" s="5" t="s">
        <v>229</v>
      </c>
      <c r="B93" s="19" t="s">
        <v>253</v>
      </c>
      <c r="C93" s="6">
        <v>704700</v>
      </c>
      <c r="D93" s="5" t="s">
        <v>434</v>
      </c>
      <c r="E93" s="5" t="s">
        <v>107</v>
      </c>
      <c r="F93" s="7" t="s">
        <v>139</v>
      </c>
      <c r="G93" s="8">
        <v>1.06575</v>
      </c>
      <c r="H93" s="9">
        <v>2</v>
      </c>
      <c r="I93" s="8">
        <v>0.12</v>
      </c>
      <c r="J93" s="8"/>
      <c r="K93" s="15"/>
      <c r="L93" s="5"/>
      <c r="M93" s="8"/>
      <c r="N93" s="5"/>
      <c r="O93" s="8"/>
      <c r="P93" s="9"/>
      <c r="Q93" s="8"/>
      <c r="R93" s="8"/>
      <c r="S93" s="8"/>
      <c r="T93" s="16">
        <v>1.18575</v>
      </c>
    </row>
    <row r="94" spans="1:20" ht="15" outlineLevel="2">
      <c r="A94" s="5" t="s">
        <v>229</v>
      </c>
      <c r="B94" s="19" t="s">
        <v>253</v>
      </c>
      <c r="C94" s="6">
        <v>704700</v>
      </c>
      <c r="D94" s="5" t="s">
        <v>434</v>
      </c>
      <c r="E94" s="5" t="s">
        <v>107</v>
      </c>
      <c r="F94" s="7" t="s">
        <v>116</v>
      </c>
      <c r="G94" s="8">
        <v>3.1709579999999997</v>
      </c>
      <c r="H94" s="9">
        <v>5</v>
      </c>
      <c r="I94" s="8">
        <v>2.4</v>
      </c>
      <c r="J94" s="8"/>
      <c r="K94" s="15"/>
      <c r="L94" s="5"/>
      <c r="M94" s="8"/>
      <c r="N94" s="5"/>
      <c r="O94" s="8"/>
      <c r="P94" s="9"/>
      <c r="Q94" s="8"/>
      <c r="R94" s="8"/>
      <c r="S94" s="8"/>
      <c r="T94" s="16">
        <v>5.570957999999999</v>
      </c>
    </row>
    <row r="95" spans="1:20" ht="15" outlineLevel="2">
      <c r="A95" s="5" t="s">
        <v>229</v>
      </c>
      <c r="B95" s="19" t="s">
        <v>253</v>
      </c>
      <c r="C95" s="6">
        <v>704700</v>
      </c>
      <c r="D95" s="5" t="s">
        <v>434</v>
      </c>
      <c r="E95" s="5" t="s">
        <v>107</v>
      </c>
      <c r="F95" s="5" t="s">
        <v>110</v>
      </c>
      <c r="G95" s="52"/>
      <c r="H95" s="53"/>
      <c r="I95" s="52"/>
      <c r="J95" s="52">
        <v>180</v>
      </c>
      <c r="K95" s="15"/>
      <c r="L95" s="5"/>
      <c r="M95" s="52"/>
      <c r="N95" s="5"/>
      <c r="O95" s="52"/>
      <c r="P95" s="53"/>
      <c r="Q95" s="52"/>
      <c r="R95" s="52"/>
      <c r="S95" s="52"/>
      <c r="T95" s="16">
        <v>180</v>
      </c>
    </row>
    <row r="96" spans="1:20" ht="15" outlineLevel="2">
      <c r="A96" s="5" t="s">
        <v>229</v>
      </c>
      <c r="B96" s="19" t="s">
        <v>253</v>
      </c>
      <c r="C96" s="6">
        <v>704700</v>
      </c>
      <c r="D96" s="5" t="s">
        <v>434</v>
      </c>
      <c r="E96" s="5" t="s">
        <v>36</v>
      </c>
      <c r="F96" s="5" t="s">
        <v>36</v>
      </c>
      <c r="G96" s="52"/>
      <c r="H96" s="53"/>
      <c r="I96" s="52"/>
      <c r="J96" s="52"/>
      <c r="K96" s="15"/>
      <c r="L96" s="5"/>
      <c r="M96" s="52"/>
      <c r="N96" s="15">
        <v>0.5</v>
      </c>
      <c r="O96" s="52">
        <v>36</v>
      </c>
      <c r="P96" s="53"/>
      <c r="Q96" s="52"/>
      <c r="R96" s="52"/>
      <c r="S96" s="52"/>
      <c r="T96" s="16">
        <v>36</v>
      </c>
    </row>
    <row r="97" spans="1:20" ht="15" outlineLevel="2">
      <c r="A97" s="5" t="s">
        <v>229</v>
      </c>
      <c r="B97" s="19" t="s">
        <v>253</v>
      </c>
      <c r="C97" s="6">
        <v>704700</v>
      </c>
      <c r="D97" s="5" t="s">
        <v>434</v>
      </c>
      <c r="E97" s="5" t="s">
        <v>133</v>
      </c>
      <c r="F97" s="5" t="s">
        <v>133</v>
      </c>
      <c r="G97" s="52"/>
      <c r="H97" s="53"/>
      <c r="I97" s="52"/>
      <c r="J97" s="52"/>
      <c r="K97" s="15"/>
      <c r="L97" s="5"/>
      <c r="M97" s="52"/>
      <c r="N97" s="5"/>
      <c r="O97" s="52"/>
      <c r="P97" s="53"/>
      <c r="Q97" s="52"/>
      <c r="R97" s="52"/>
      <c r="S97" s="52">
        <v>17.43</v>
      </c>
      <c r="T97" s="16">
        <v>17.43</v>
      </c>
    </row>
    <row r="98" spans="1:20" s="72" customFormat="1" ht="15.75" outlineLevel="1" collapsed="1">
      <c r="A98" s="69"/>
      <c r="B98" s="70"/>
      <c r="C98" s="73"/>
      <c r="D98" s="70" t="s">
        <v>700</v>
      </c>
      <c r="E98" s="69"/>
      <c r="F98" s="69"/>
      <c r="G98" s="74">
        <f aca="true" t="shared" si="13" ref="G98:T98">SUBTOTAL(9,G90:G97)</f>
        <v>156.38775950000004</v>
      </c>
      <c r="H98" s="75">
        <f t="shared" si="13"/>
        <v>353</v>
      </c>
      <c r="I98" s="74">
        <f t="shared" si="13"/>
        <v>36.239999999999995</v>
      </c>
      <c r="J98" s="74">
        <f t="shared" si="13"/>
        <v>180</v>
      </c>
      <c r="K98" s="71">
        <f t="shared" si="13"/>
        <v>0</v>
      </c>
      <c r="L98" s="69">
        <f t="shared" si="13"/>
        <v>0</v>
      </c>
      <c r="M98" s="74">
        <f t="shared" si="13"/>
        <v>0</v>
      </c>
      <c r="N98" s="71">
        <f t="shared" si="13"/>
        <v>0.5</v>
      </c>
      <c r="O98" s="74">
        <f t="shared" si="13"/>
        <v>36</v>
      </c>
      <c r="P98" s="75">
        <f t="shared" si="13"/>
        <v>0</v>
      </c>
      <c r="Q98" s="74">
        <f t="shared" si="13"/>
        <v>0</v>
      </c>
      <c r="R98" s="74">
        <f t="shared" si="13"/>
        <v>0</v>
      </c>
      <c r="S98" s="74">
        <f t="shared" si="13"/>
        <v>17.43</v>
      </c>
      <c r="T98" s="16">
        <f t="shared" si="13"/>
        <v>426.05775950000003</v>
      </c>
    </row>
    <row r="99" spans="1:20" ht="15" outlineLevel="2">
      <c r="A99" s="5" t="s">
        <v>229</v>
      </c>
      <c r="B99" s="19" t="s">
        <v>253</v>
      </c>
      <c r="C99" s="6">
        <v>705210</v>
      </c>
      <c r="D99" s="5" t="s">
        <v>435</v>
      </c>
      <c r="E99" s="5" t="s">
        <v>107</v>
      </c>
      <c r="F99" s="7">
        <v>15</v>
      </c>
      <c r="G99" s="8">
        <v>1461.840646</v>
      </c>
      <c r="H99" s="9">
        <v>3982</v>
      </c>
      <c r="I99" s="8">
        <v>398.2</v>
      </c>
      <c r="J99" s="8"/>
      <c r="K99" s="15"/>
      <c r="L99" s="5"/>
      <c r="M99" s="8"/>
      <c r="N99" s="5"/>
      <c r="O99" s="8"/>
      <c r="P99" s="9"/>
      <c r="Q99" s="8"/>
      <c r="R99" s="8"/>
      <c r="S99" s="8"/>
      <c r="T99" s="16">
        <v>1860.0406460000002</v>
      </c>
    </row>
    <row r="100" spans="1:20" ht="15" outlineLevel="2">
      <c r="A100" s="5" t="s">
        <v>229</v>
      </c>
      <c r="B100" s="19" t="s">
        <v>253</v>
      </c>
      <c r="C100" s="6">
        <v>705210</v>
      </c>
      <c r="D100" s="5" t="s">
        <v>435</v>
      </c>
      <c r="E100" s="5" t="s">
        <v>107</v>
      </c>
      <c r="F100" s="7" t="s">
        <v>137</v>
      </c>
      <c r="G100" s="8">
        <v>127.033876</v>
      </c>
      <c r="H100" s="9">
        <v>28</v>
      </c>
      <c r="I100" s="8">
        <v>1.68</v>
      </c>
      <c r="J100" s="8"/>
      <c r="K100" s="15"/>
      <c r="L100" s="5"/>
      <c r="M100" s="8"/>
      <c r="N100" s="5"/>
      <c r="O100" s="8"/>
      <c r="P100" s="9"/>
      <c r="Q100" s="8"/>
      <c r="R100" s="8"/>
      <c r="S100" s="8"/>
      <c r="T100" s="16">
        <v>128.713876</v>
      </c>
    </row>
    <row r="101" spans="1:20" ht="15" outlineLevel="2">
      <c r="A101" s="5" t="s">
        <v>229</v>
      </c>
      <c r="B101" s="19" t="s">
        <v>253</v>
      </c>
      <c r="C101" s="6">
        <v>705210</v>
      </c>
      <c r="D101" s="5" t="s">
        <v>435</v>
      </c>
      <c r="E101" s="5" t="s">
        <v>107</v>
      </c>
      <c r="F101" s="7" t="s">
        <v>138</v>
      </c>
      <c r="G101" s="8">
        <v>1003.583781</v>
      </c>
      <c r="H101" s="9">
        <v>504</v>
      </c>
      <c r="I101" s="8">
        <v>30.24</v>
      </c>
      <c r="J101" s="8"/>
      <c r="K101" s="15"/>
      <c r="L101" s="5"/>
      <c r="M101" s="8"/>
      <c r="N101" s="5"/>
      <c r="O101" s="8"/>
      <c r="P101" s="9"/>
      <c r="Q101" s="8"/>
      <c r="R101" s="8"/>
      <c r="S101" s="8"/>
      <c r="T101" s="16">
        <v>1033.823781</v>
      </c>
    </row>
    <row r="102" spans="1:20" ht="15" outlineLevel="2">
      <c r="A102" s="5" t="s">
        <v>229</v>
      </c>
      <c r="B102" s="19" t="s">
        <v>253</v>
      </c>
      <c r="C102" s="6">
        <v>705210</v>
      </c>
      <c r="D102" s="5" t="s">
        <v>435</v>
      </c>
      <c r="E102" s="5" t="s">
        <v>107</v>
      </c>
      <c r="F102" s="7" t="s">
        <v>139</v>
      </c>
      <c r="G102" s="8">
        <v>786.8685999999999</v>
      </c>
      <c r="H102" s="9">
        <v>1531</v>
      </c>
      <c r="I102" s="8">
        <v>91.86</v>
      </c>
      <c r="J102" s="8"/>
      <c r="K102" s="15"/>
      <c r="L102" s="5"/>
      <c r="M102" s="8"/>
      <c r="N102" s="5"/>
      <c r="O102" s="8"/>
      <c r="P102" s="9"/>
      <c r="Q102" s="8"/>
      <c r="R102" s="8"/>
      <c r="S102" s="8"/>
      <c r="T102" s="16">
        <v>878.7285999999999</v>
      </c>
    </row>
    <row r="103" spans="1:20" ht="15" outlineLevel="2">
      <c r="A103" s="5" t="s">
        <v>229</v>
      </c>
      <c r="B103" s="19" t="s">
        <v>253</v>
      </c>
      <c r="C103" s="6">
        <v>705210</v>
      </c>
      <c r="D103" s="5" t="s">
        <v>435</v>
      </c>
      <c r="E103" s="5" t="s">
        <v>107</v>
      </c>
      <c r="F103" s="7" t="s">
        <v>116</v>
      </c>
      <c r="G103" s="8">
        <v>5825.4890596000005</v>
      </c>
      <c r="H103" s="9">
        <v>4758</v>
      </c>
      <c r="I103" s="8">
        <v>2283.84</v>
      </c>
      <c r="J103" s="8"/>
      <c r="K103" s="15"/>
      <c r="L103" s="5"/>
      <c r="M103" s="8"/>
      <c r="N103" s="5"/>
      <c r="O103" s="8"/>
      <c r="P103" s="9"/>
      <c r="Q103" s="8"/>
      <c r="R103" s="8"/>
      <c r="S103" s="8"/>
      <c r="T103" s="16">
        <v>8109.329059600001</v>
      </c>
    </row>
    <row r="104" spans="1:20" ht="15" outlineLevel="2">
      <c r="A104" s="5" t="s">
        <v>229</v>
      </c>
      <c r="B104" s="19" t="s">
        <v>253</v>
      </c>
      <c r="C104" s="6">
        <v>705210</v>
      </c>
      <c r="D104" s="5" t="s">
        <v>435</v>
      </c>
      <c r="E104" s="5" t="s">
        <v>107</v>
      </c>
      <c r="F104" s="5" t="s">
        <v>110</v>
      </c>
      <c r="G104" s="52"/>
      <c r="H104" s="53"/>
      <c r="I104" s="52"/>
      <c r="J104" s="52">
        <v>180</v>
      </c>
      <c r="K104" s="15"/>
      <c r="L104" s="5"/>
      <c r="M104" s="52"/>
      <c r="N104" s="5"/>
      <c r="O104" s="52"/>
      <c r="P104" s="53"/>
      <c r="Q104" s="52"/>
      <c r="R104" s="52"/>
      <c r="S104" s="52"/>
      <c r="T104" s="16">
        <v>180</v>
      </c>
    </row>
    <row r="105" spans="1:20" ht="15" outlineLevel="2">
      <c r="A105" s="5" t="s">
        <v>229</v>
      </c>
      <c r="B105" s="19" t="s">
        <v>253</v>
      </c>
      <c r="C105" s="6">
        <v>705210</v>
      </c>
      <c r="D105" s="5" t="s">
        <v>435</v>
      </c>
      <c r="E105" s="5" t="s">
        <v>36</v>
      </c>
      <c r="F105" s="5" t="s">
        <v>36</v>
      </c>
      <c r="G105" s="52"/>
      <c r="H105" s="53"/>
      <c r="I105" s="52"/>
      <c r="J105" s="52"/>
      <c r="K105" s="15"/>
      <c r="L105" s="5"/>
      <c r="M105" s="52"/>
      <c r="N105" s="15">
        <v>1.25</v>
      </c>
      <c r="O105" s="52">
        <v>90</v>
      </c>
      <c r="P105" s="53"/>
      <c r="Q105" s="52"/>
      <c r="R105" s="52"/>
      <c r="S105" s="52"/>
      <c r="T105" s="16">
        <v>90</v>
      </c>
    </row>
    <row r="106" spans="1:20" s="72" customFormat="1" ht="15.75" outlineLevel="1" collapsed="1">
      <c r="A106" s="69"/>
      <c r="B106" s="70"/>
      <c r="C106" s="73"/>
      <c r="D106" s="70" t="s">
        <v>701</v>
      </c>
      <c r="E106" s="69"/>
      <c r="F106" s="69"/>
      <c r="G106" s="74">
        <f aca="true" t="shared" si="14" ref="G106:T106">SUBTOTAL(9,G99:G105)</f>
        <v>9204.815962600002</v>
      </c>
      <c r="H106" s="75">
        <f t="shared" si="14"/>
        <v>10803</v>
      </c>
      <c r="I106" s="74">
        <f t="shared" si="14"/>
        <v>2805.82</v>
      </c>
      <c r="J106" s="74">
        <f t="shared" si="14"/>
        <v>180</v>
      </c>
      <c r="K106" s="71">
        <f t="shared" si="14"/>
        <v>0</v>
      </c>
      <c r="L106" s="69">
        <f t="shared" si="14"/>
        <v>0</v>
      </c>
      <c r="M106" s="74">
        <f t="shared" si="14"/>
        <v>0</v>
      </c>
      <c r="N106" s="71">
        <f t="shared" si="14"/>
        <v>1.25</v>
      </c>
      <c r="O106" s="74">
        <f t="shared" si="14"/>
        <v>90</v>
      </c>
      <c r="P106" s="75">
        <f t="shared" si="14"/>
        <v>0</v>
      </c>
      <c r="Q106" s="74">
        <f t="shared" si="14"/>
        <v>0</v>
      </c>
      <c r="R106" s="74">
        <f t="shared" si="14"/>
        <v>0</v>
      </c>
      <c r="S106" s="74">
        <f t="shared" si="14"/>
        <v>0</v>
      </c>
      <c r="T106" s="16">
        <f t="shared" si="14"/>
        <v>12280.635962600001</v>
      </c>
    </row>
    <row r="107" spans="1:20" ht="15" outlineLevel="2">
      <c r="A107" s="5" t="s">
        <v>229</v>
      </c>
      <c r="B107" s="19" t="s">
        <v>253</v>
      </c>
      <c r="C107" s="6">
        <v>705245</v>
      </c>
      <c r="D107" s="5" t="s">
        <v>436</v>
      </c>
      <c r="E107" s="5" t="s">
        <v>107</v>
      </c>
      <c r="F107" s="7">
        <v>15</v>
      </c>
      <c r="G107" s="8">
        <v>2295.505383000009</v>
      </c>
      <c r="H107" s="9">
        <v>6623</v>
      </c>
      <c r="I107" s="8">
        <v>662.3</v>
      </c>
      <c r="J107" s="8"/>
      <c r="K107" s="15"/>
      <c r="L107" s="5"/>
      <c r="M107" s="8"/>
      <c r="N107" s="5"/>
      <c r="O107" s="8"/>
      <c r="P107" s="9"/>
      <c r="Q107" s="8"/>
      <c r="R107" s="8"/>
      <c r="S107" s="8"/>
      <c r="T107" s="16">
        <v>2957.805383000009</v>
      </c>
    </row>
    <row r="108" spans="1:20" ht="15" outlineLevel="2">
      <c r="A108" s="5" t="s">
        <v>229</v>
      </c>
      <c r="B108" s="19" t="s">
        <v>253</v>
      </c>
      <c r="C108" s="6">
        <v>705245</v>
      </c>
      <c r="D108" s="5" t="s">
        <v>436</v>
      </c>
      <c r="E108" s="5" t="s">
        <v>107</v>
      </c>
      <c r="F108" s="7" t="s">
        <v>137</v>
      </c>
      <c r="G108" s="8">
        <v>31.480247500000004</v>
      </c>
      <c r="H108" s="9">
        <v>9</v>
      </c>
      <c r="I108" s="8">
        <v>0.54</v>
      </c>
      <c r="J108" s="8"/>
      <c r="K108" s="15"/>
      <c r="L108" s="5"/>
      <c r="M108" s="8"/>
      <c r="N108" s="5"/>
      <c r="O108" s="8"/>
      <c r="P108" s="9"/>
      <c r="Q108" s="8"/>
      <c r="R108" s="8"/>
      <c r="S108" s="8"/>
      <c r="T108" s="16">
        <v>32.0202475</v>
      </c>
    </row>
    <row r="109" spans="1:20" ht="15" outlineLevel="2">
      <c r="A109" s="5" t="s">
        <v>229</v>
      </c>
      <c r="B109" s="19" t="s">
        <v>253</v>
      </c>
      <c r="C109" s="6">
        <v>705245</v>
      </c>
      <c r="D109" s="5" t="s">
        <v>436</v>
      </c>
      <c r="E109" s="5" t="s">
        <v>107</v>
      </c>
      <c r="F109" s="7" t="s">
        <v>138</v>
      </c>
      <c r="G109" s="8">
        <v>651.408669</v>
      </c>
      <c r="H109" s="9">
        <v>369</v>
      </c>
      <c r="I109" s="8">
        <v>22.14</v>
      </c>
      <c r="J109" s="8"/>
      <c r="K109" s="15"/>
      <c r="L109" s="5"/>
      <c r="M109" s="8"/>
      <c r="N109" s="5"/>
      <c r="O109" s="8"/>
      <c r="P109" s="9"/>
      <c r="Q109" s="8"/>
      <c r="R109" s="8"/>
      <c r="S109" s="8"/>
      <c r="T109" s="16">
        <v>673.548669</v>
      </c>
    </row>
    <row r="110" spans="1:20" ht="15" outlineLevel="2">
      <c r="A110" s="5" t="s">
        <v>229</v>
      </c>
      <c r="B110" s="19" t="s">
        <v>253</v>
      </c>
      <c r="C110" s="6">
        <v>705245</v>
      </c>
      <c r="D110" s="5" t="s">
        <v>436</v>
      </c>
      <c r="E110" s="5" t="s">
        <v>107</v>
      </c>
      <c r="F110" s="7" t="s">
        <v>139</v>
      </c>
      <c r="G110" s="8">
        <v>392.28734999999995</v>
      </c>
      <c r="H110" s="9">
        <v>780</v>
      </c>
      <c r="I110" s="8">
        <v>46.8</v>
      </c>
      <c r="J110" s="8"/>
      <c r="K110" s="15"/>
      <c r="L110" s="5"/>
      <c r="M110" s="8"/>
      <c r="N110" s="5"/>
      <c r="O110" s="8"/>
      <c r="P110" s="9"/>
      <c r="Q110" s="8"/>
      <c r="R110" s="8"/>
      <c r="S110" s="8"/>
      <c r="T110" s="16">
        <v>439.08734999999996</v>
      </c>
    </row>
    <row r="111" spans="1:20" ht="15" outlineLevel="2">
      <c r="A111" s="5" t="s">
        <v>229</v>
      </c>
      <c r="B111" s="19" t="s">
        <v>253</v>
      </c>
      <c r="C111" s="6">
        <v>705245</v>
      </c>
      <c r="D111" s="5" t="s">
        <v>436</v>
      </c>
      <c r="E111" s="5" t="s">
        <v>107</v>
      </c>
      <c r="F111" s="7" t="s">
        <v>116</v>
      </c>
      <c r="G111" s="8">
        <v>1106.418054</v>
      </c>
      <c r="H111" s="9">
        <v>895</v>
      </c>
      <c r="I111" s="8">
        <v>429.6</v>
      </c>
      <c r="J111" s="8"/>
      <c r="K111" s="15"/>
      <c r="L111" s="5"/>
      <c r="M111" s="8"/>
      <c r="N111" s="5"/>
      <c r="O111" s="8"/>
      <c r="P111" s="9"/>
      <c r="Q111" s="8"/>
      <c r="R111" s="8"/>
      <c r="S111" s="8"/>
      <c r="T111" s="16">
        <v>1536.018054</v>
      </c>
    </row>
    <row r="112" spans="1:20" ht="15" outlineLevel="2">
      <c r="A112" s="5" t="s">
        <v>229</v>
      </c>
      <c r="B112" s="19" t="s">
        <v>253</v>
      </c>
      <c r="C112" s="6">
        <v>705245</v>
      </c>
      <c r="D112" s="5" t="s">
        <v>436</v>
      </c>
      <c r="E112" s="5" t="s">
        <v>107</v>
      </c>
      <c r="F112" s="5" t="s">
        <v>110</v>
      </c>
      <c r="G112" s="52"/>
      <c r="H112" s="53"/>
      <c r="I112" s="52"/>
      <c r="J112" s="52">
        <v>180</v>
      </c>
      <c r="K112" s="15"/>
      <c r="L112" s="5"/>
      <c r="M112" s="52"/>
      <c r="N112" s="5"/>
      <c r="O112" s="52"/>
      <c r="P112" s="53"/>
      <c r="Q112" s="52"/>
      <c r="R112" s="52"/>
      <c r="S112" s="52"/>
      <c r="T112" s="16">
        <v>180</v>
      </c>
    </row>
    <row r="113" spans="1:20" ht="15" outlineLevel="2">
      <c r="A113" s="5" t="s">
        <v>229</v>
      </c>
      <c r="B113" s="19" t="s">
        <v>253</v>
      </c>
      <c r="C113" s="6">
        <v>705245</v>
      </c>
      <c r="D113" s="5" t="s">
        <v>436</v>
      </c>
      <c r="E113" s="5" t="s">
        <v>36</v>
      </c>
      <c r="F113" s="5" t="s">
        <v>36</v>
      </c>
      <c r="G113" s="52"/>
      <c r="H113" s="53"/>
      <c r="I113" s="52"/>
      <c r="J113" s="52"/>
      <c r="K113" s="15"/>
      <c r="L113" s="5"/>
      <c r="M113" s="52"/>
      <c r="N113" s="15">
        <v>1.25</v>
      </c>
      <c r="O113" s="52">
        <v>90</v>
      </c>
      <c r="P113" s="53"/>
      <c r="Q113" s="52"/>
      <c r="R113" s="52"/>
      <c r="S113" s="52"/>
      <c r="T113" s="16">
        <v>90</v>
      </c>
    </row>
    <row r="114" spans="1:20" ht="15" outlineLevel="2">
      <c r="A114" s="5" t="s">
        <v>229</v>
      </c>
      <c r="B114" s="19" t="s">
        <v>253</v>
      </c>
      <c r="C114" s="6">
        <v>705245</v>
      </c>
      <c r="D114" s="5" t="s">
        <v>436</v>
      </c>
      <c r="E114" s="5" t="s">
        <v>107</v>
      </c>
      <c r="F114" s="7" t="s">
        <v>858</v>
      </c>
      <c r="G114" s="8">
        <v>550.66</v>
      </c>
      <c r="H114" s="9"/>
      <c r="I114" s="8"/>
      <c r="J114" s="8"/>
      <c r="K114" s="15"/>
      <c r="L114" s="5"/>
      <c r="M114" s="8"/>
      <c r="N114" s="5"/>
      <c r="O114" s="8"/>
      <c r="P114" s="9"/>
      <c r="Q114" s="8"/>
      <c r="R114" s="8"/>
      <c r="S114" s="8"/>
      <c r="T114" s="16">
        <v>550.66</v>
      </c>
    </row>
    <row r="115" spans="1:20" ht="15" outlineLevel="2">
      <c r="A115" s="5" t="s">
        <v>229</v>
      </c>
      <c r="B115" s="19" t="s">
        <v>253</v>
      </c>
      <c r="C115" s="6">
        <v>704200</v>
      </c>
      <c r="D115" s="5" t="s">
        <v>436</v>
      </c>
      <c r="E115" s="5" t="s">
        <v>44</v>
      </c>
      <c r="F115" s="5" t="s">
        <v>44</v>
      </c>
      <c r="G115" s="52"/>
      <c r="H115" s="53"/>
      <c r="I115" s="52"/>
      <c r="J115" s="52"/>
      <c r="K115" s="15"/>
      <c r="L115" s="5"/>
      <c r="M115" s="52"/>
      <c r="N115" s="5"/>
      <c r="O115" s="52"/>
      <c r="P115" s="53">
        <v>14517</v>
      </c>
      <c r="Q115" s="52">
        <v>2303.14</v>
      </c>
      <c r="R115" s="52">
        <v>145.17</v>
      </c>
      <c r="S115" s="52"/>
      <c r="T115" s="16">
        <v>2448.31</v>
      </c>
    </row>
    <row r="116" spans="1:20" ht="15" outlineLevel="2">
      <c r="A116" s="5" t="s">
        <v>229</v>
      </c>
      <c r="B116" s="19" t="s">
        <v>253</v>
      </c>
      <c r="C116" s="6">
        <v>705245</v>
      </c>
      <c r="D116" s="5" t="s">
        <v>436</v>
      </c>
      <c r="E116" s="5" t="s">
        <v>44</v>
      </c>
      <c r="F116" s="5" t="s">
        <v>44</v>
      </c>
      <c r="G116" s="52"/>
      <c r="H116" s="53"/>
      <c r="I116" s="52"/>
      <c r="J116" s="52"/>
      <c r="K116" s="15"/>
      <c r="L116" s="5"/>
      <c r="M116" s="52"/>
      <c r="N116" s="5"/>
      <c r="O116" s="52"/>
      <c r="P116" s="53">
        <v>443</v>
      </c>
      <c r="Q116" s="52">
        <v>69.14</v>
      </c>
      <c r="R116" s="52">
        <v>4.43</v>
      </c>
      <c r="S116" s="52"/>
      <c r="T116" s="16">
        <v>73.57</v>
      </c>
    </row>
    <row r="117" spans="1:20" s="72" customFormat="1" ht="15.75" outlineLevel="1">
      <c r="A117" s="69"/>
      <c r="B117" s="70"/>
      <c r="C117" s="73"/>
      <c r="D117" s="70" t="s">
        <v>702</v>
      </c>
      <c r="E117" s="69"/>
      <c r="F117" s="69"/>
      <c r="G117" s="74">
        <f aca="true" t="shared" si="15" ref="G117:T117">SUBTOTAL(9,G107:G116)</f>
        <v>5027.759703500009</v>
      </c>
      <c r="H117" s="75">
        <f t="shared" si="15"/>
        <v>8676</v>
      </c>
      <c r="I117" s="74">
        <f t="shared" si="15"/>
        <v>1161.3799999999999</v>
      </c>
      <c r="J117" s="74">
        <f t="shared" si="15"/>
        <v>180</v>
      </c>
      <c r="K117" s="71">
        <f t="shared" si="15"/>
        <v>0</v>
      </c>
      <c r="L117" s="69">
        <f t="shared" si="15"/>
        <v>0</v>
      </c>
      <c r="M117" s="74">
        <f t="shared" si="15"/>
        <v>0</v>
      </c>
      <c r="N117" s="71">
        <f t="shared" si="15"/>
        <v>1.25</v>
      </c>
      <c r="O117" s="74">
        <f t="shared" si="15"/>
        <v>90</v>
      </c>
      <c r="P117" s="75">
        <f t="shared" si="15"/>
        <v>14960</v>
      </c>
      <c r="Q117" s="74">
        <f t="shared" si="15"/>
        <v>2372.2799999999997</v>
      </c>
      <c r="R117" s="74">
        <f t="shared" si="15"/>
        <v>149.6</v>
      </c>
      <c r="S117" s="74">
        <f t="shared" si="15"/>
        <v>0</v>
      </c>
      <c r="T117" s="16">
        <f t="shared" si="15"/>
        <v>8981.01970350001</v>
      </c>
    </row>
    <row r="118" spans="1:20" ht="15" outlineLevel="2">
      <c r="A118" s="5" t="s">
        <v>229</v>
      </c>
      <c r="B118" s="19" t="s">
        <v>253</v>
      </c>
      <c r="C118" s="6">
        <v>708400</v>
      </c>
      <c r="D118" s="5" t="s">
        <v>437</v>
      </c>
      <c r="E118" s="5" t="s">
        <v>107</v>
      </c>
      <c r="F118" s="7">
        <v>15</v>
      </c>
      <c r="G118" s="8">
        <v>76.891033</v>
      </c>
      <c r="H118" s="9">
        <v>217</v>
      </c>
      <c r="I118" s="8">
        <v>21.7</v>
      </c>
      <c r="J118" s="8"/>
      <c r="K118" s="15"/>
      <c r="L118" s="5"/>
      <c r="M118" s="8"/>
      <c r="N118" s="5"/>
      <c r="O118" s="8"/>
      <c r="P118" s="9"/>
      <c r="Q118" s="8"/>
      <c r="R118" s="8"/>
      <c r="S118" s="8"/>
      <c r="T118" s="16">
        <v>98.591033</v>
      </c>
    </row>
    <row r="119" spans="1:20" ht="15" outlineLevel="2">
      <c r="A119" s="5" t="s">
        <v>229</v>
      </c>
      <c r="B119" s="19" t="s">
        <v>253</v>
      </c>
      <c r="C119" s="6">
        <v>708400</v>
      </c>
      <c r="D119" s="5" t="s">
        <v>437</v>
      </c>
      <c r="E119" s="5" t="s">
        <v>107</v>
      </c>
      <c r="F119" s="7" t="s">
        <v>137</v>
      </c>
      <c r="G119" s="8">
        <v>93.29694300000001</v>
      </c>
      <c r="H119" s="9">
        <v>17</v>
      </c>
      <c r="I119" s="8">
        <v>1.02</v>
      </c>
      <c r="J119" s="8"/>
      <c r="K119" s="15"/>
      <c r="L119" s="5"/>
      <c r="M119" s="8"/>
      <c r="N119" s="5"/>
      <c r="O119" s="8"/>
      <c r="P119" s="9"/>
      <c r="Q119" s="8"/>
      <c r="R119" s="8"/>
      <c r="S119" s="8"/>
      <c r="T119" s="16">
        <v>94.31694300000001</v>
      </c>
    </row>
    <row r="120" spans="1:20" ht="15" outlineLevel="2">
      <c r="A120" s="5" t="s">
        <v>229</v>
      </c>
      <c r="B120" s="19" t="s">
        <v>253</v>
      </c>
      <c r="C120" s="6">
        <v>708400</v>
      </c>
      <c r="D120" s="5" t="s">
        <v>437</v>
      </c>
      <c r="E120" s="5" t="s">
        <v>107</v>
      </c>
      <c r="F120" s="7" t="s">
        <v>138</v>
      </c>
      <c r="G120" s="8">
        <v>34.738155000000006</v>
      </c>
      <c r="H120" s="9">
        <v>14</v>
      </c>
      <c r="I120" s="8">
        <v>0.84</v>
      </c>
      <c r="J120" s="8"/>
      <c r="K120" s="15"/>
      <c r="L120" s="5"/>
      <c r="M120" s="8"/>
      <c r="N120" s="5"/>
      <c r="O120" s="8"/>
      <c r="P120" s="9"/>
      <c r="Q120" s="8"/>
      <c r="R120" s="8"/>
      <c r="S120" s="8"/>
      <c r="T120" s="16">
        <v>35.57815500000001</v>
      </c>
    </row>
    <row r="121" spans="1:20" ht="15" outlineLevel="2">
      <c r="A121" s="5" t="s">
        <v>229</v>
      </c>
      <c r="B121" s="19" t="s">
        <v>253</v>
      </c>
      <c r="C121" s="6">
        <v>708400</v>
      </c>
      <c r="D121" s="5" t="s">
        <v>437</v>
      </c>
      <c r="E121" s="5" t="s">
        <v>107</v>
      </c>
      <c r="F121" s="7" t="s">
        <v>139</v>
      </c>
      <c r="G121" s="8">
        <v>185.44049999999996</v>
      </c>
      <c r="H121" s="9">
        <v>48</v>
      </c>
      <c r="I121" s="8">
        <v>2.88</v>
      </c>
      <c r="J121" s="8"/>
      <c r="K121" s="15"/>
      <c r="L121" s="5"/>
      <c r="M121" s="8"/>
      <c r="N121" s="5"/>
      <c r="O121" s="8"/>
      <c r="P121" s="9"/>
      <c r="Q121" s="8"/>
      <c r="R121" s="8"/>
      <c r="S121" s="8"/>
      <c r="T121" s="16">
        <v>188.32049999999995</v>
      </c>
    </row>
    <row r="122" spans="1:20" ht="15" outlineLevel="2">
      <c r="A122" s="5" t="s">
        <v>229</v>
      </c>
      <c r="B122" s="19" t="s">
        <v>253</v>
      </c>
      <c r="C122" s="6">
        <v>708400</v>
      </c>
      <c r="D122" s="5" t="s">
        <v>437</v>
      </c>
      <c r="E122" s="5" t="s">
        <v>107</v>
      </c>
      <c r="F122" s="5" t="s">
        <v>110</v>
      </c>
      <c r="G122" s="52"/>
      <c r="H122" s="53"/>
      <c r="I122" s="52"/>
      <c r="J122" s="52">
        <v>105</v>
      </c>
      <c r="K122" s="15"/>
      <c r="L122" s="5"/>
      <c r="M122" s="52"/>
      <c r="N122" s="5"/>
      <c r="O122" s="52"/>
      <c r="P122" s="53"/>
      <c r="Q122" s="52"/>
      <c r="R122" s="52"/>
      <c r="S122" s="52"/>
      <c r="T122" s="16">
        <v>105</v>
      </c>
    </row>
    <row r="123" spans="1:20" s="72" customFormat="1" ht="15.75" outlineLevel="1">
      <c r="A123" s="69"/>
      <c r="B123" s="70"/>
      <c r="C123" s="73"/>
      <c r="D123" s="70" t="s">
        <v>703</v>
      </c>
      <c r="E123" s="69"/>
      <c r="F123" s="69"/>
      <c r="G123" s="74">
        <f aca="true" t="shared" si="16" ref="G123:T123">SUBTOTAL(9,G118:G122)</f>
        <v>390.366631</v>
      </c>
      <c r="H123" s="75">
        <f t="shared" si="16"/>
        <v>296</v>
      </c>
      <c r="I123" s="74">
        <f t="shared" si="16"/>
        <v>26.439999999999998</v>
      </c>
      <c r="J123" s="74">
        <f t="shared" si="16"/>
        <v>105</v>
      </c>
      <c r="K123" s="71">
        <f t="shared" si="16"/>
        <v>0</v>
      </c>
      <c r="L123" s="69">
        <f t="shared" si="16"/>
        <v>0</v>
      </c>
      <c r="M123" s="74">
        <f t="shared" si="16"/>
        <v>0</v>
      </c>
      <c r="N123" s="71">
        <f t="shared" si="16"/>
        <v>0</v>
      </c>
      <c r="O123" s="74">
        <f t="shared" si="16"/>
        <v>0</v>
      </c>
      <c r="P123" s="75">
        <f t="shared" si="16"/>
        <v>0</v>
      </c>
      <c r="Q123" s="74">
        <f t="shared" si="16"/>
        <v>0</v>
      </c>
      <c r="R123" s="74">
        <f t="shared" si="16"/>
        <v>0</v>
      </c>
      <c r="S123" s="74">
        <f t="shared" si="16"/>
        <v>0</v>
      </c>
      <c r="T123" s="16">
        <f t="shared" si="16"/>
        <v>521.8066309999999</v>
      </c>
    </row>
    <row r="124" spans="1:20" ht="15" outlineLevel="2">
      <c r="A124" s="5" t="s">
        <v>229</v>
      </c>
      <c r="B124" s="19" t="s">
        <v>253</v>
      </c>
      <c r="C124" s="6">
        <v>705200</v>
      </c>
      <c r="D124" s="5" t="s">
        <v>438</v>
      </c>
      <c r="E124" s="5" t="s">
        <v>107</v>
      </c>
      <c r="F124" s="7">
        <v>15</v>
      </c>
      <c r="G124" s="8">
        <v>1530.5942720000003</v>
      </c>
      <c r="H124" s="9">
        <v>4218</v>
      </c>
      <c r="I124" s="8">
        <v>421.8</v>
      </c>
      <c r="J124" s="8"/>
      <c r="K124" s="15"/>
      <c r="L124" s="5"/>
      <c r="M124" s="8"/>
      <c r="N124" s="5"/>
      <c r="O124" s="8"/>
      <c r="P124" s="9"/>
      <c r="Q124" s="8"/>
      <c r="R124" s="8"/>
      <c r="S124" s="8"/>
      <c r="T124" s="16">
        <v>1952.3942720000002</v>
      </c>
    </row>
    <row r="125" spans="1:20" ht="15" outlineLevel="2">
      <c r="A125" s="5" t="s">
        <v>229</v>
      </c>
      <c r="B125" s="19" t="s">
        <v>253</v>
      </c>
      <c r="C125" s="6">
        <v>705200</v>
      </c>
      <c r="D125" s="5" t="s">
        <v>438</v>
      </c>
      <c r="E125" s="5" t="s">
        <v>107</v>
      </c>
      <c r="F125" s="7" t="s">
        <v>138</v>
      </c>
      <c r="G125" s="8">
        <v>76.75767000000002</v>
      </c>
      <c r="H125" s="9">
        <v>49</v>
      </c>
      <c r="I125" s="8">
        <v>2.94</v>
      </c>
      <c r="J125" s="8"/>
      <c r="K125" s="15"/>
      <c r="L125" s="5"/>
      <c r="M125" s="8"/>
      <c r="N125" s="5"/>
      <c r="O125" s="8"/>
      <c r="P125" s="9"/>
      <c r="Q125" s="8"/>
      <c r="R125" s="8"/>
      <c r="S125" s="8"/>
      <c r="T125" s="16">
        <v>79.69767000000002</v>
      </c>
    </row>
    <row r="126" spans="1:20" ht="15" outlineLevel="2">
      <c r="A126" s="5" t="s">
        <v>229</v>
      </c>
      <c r="B126" s="19" t="s">
        <v>253</v>
      </c>
      <c r="C126" s="6">
        <v>705200</v>
      </c>
      <c r="D126" s="5" t="s">
        <v>438</v>
      </c>
      <c r="E126" s="5" t="s">
        <v>107</v>
      </c>
      <c r="F126" s="7" t="s">
        <v>139</v>
      </c>
      <c r="G126" s="8">
        <v>54.566399999999994</v>
      </c>
      <c r="H126" s="9">
        <v>98</v>
      </c>
      <c r="I126" s="8">
        <v>5.88</v>
      </c>
      <c r="J126" s="8"/>
      <c r="K126" s="15"/>
      <c r="L126" s="5"/>
      <c r="M126" s="8"/>
      <c r="N126" s="5"/>
      <c r="O126" s="8"/>
      <c r="P126" s="9"/>
      <c r="Q126" s="8"/>
      <c r="R126" s="8"/>
      <c r="S126" s="8"/>
      <c r="T126" s="16">
        <v>60.4464</v>
      </c>
    </row>
    <row r="127" spans="1:20" ht="15" outlineLevel="2">
      <c r="A127" s="5" t="s">
        <v>229</v>
      </c>
      <c r="B127" s="19" t="s">
        <v>253</v>
      </c>
      <c r="C127" s="6">
        <v>705200</v>
      </c>
      <c r="D127" s="5" t="s">
        <v>438</v>
      </c>
      <c r="E127" s="5" t="s">
        <v>107</v>
      </c>
      <c r="F127" s="7" t="s">
        <v>116</v>
      </c>
      <c r="G127" s="8">
        <v>143.97072899999998</v>
      </c>
      <c r="H127" s="9">
        <v>133</v>
      </c>
      <c r="I127" s="8">
        <v>63.84</v>
      </c>
      <c r="J127" s="8"/>
      <c r="K127" s="15"/>
      <c r="L127" s="5"/>
      <c r="M127" s="8"/>
      <c r="N127" s="5"/>
      <c r="O127" s="8"/>
      <c r="P127" s="9"/>
      <c r="Q127" s="8"/>
      <c r="R127" s="8"/>
      <c r="S127" s="8"/>
      <c r="T127" s="16">
        <v>207.81072899999998</v>
      </c>
    </row>
    <row r="128" spans="1:20" ht="15" outlineLevel="2">
      <c r="A128" s="5" t="s">
        <v>229</v>
      </c>
      <c r="B128" s="19" t="s">
        <v>253</v>
      </c>
      <c r="C128" s="6">
        <v>705200</v>
      </c>
      <c r="D128" s="5" t="s">
        <v>438</v>
      </c>
      <c r="E128" s="5" t="s">
        <v>107</v>
      </c>
      <c r="F128" s="5" t="s">
        <v>110</v>
      </c>
      <c r="G128" s="52"/>
      <c r="H128" s="53"/>
      <c r="I128" s="52"/>
      <c r="J128" s="52">
        <v>180</v>
      </c>
      <c r="K128" s="15"/>
      <c r="L128" s="5"/>
      <c r="M128" s="52"/>
      <c r="N128" s="5"/>
      <c r="O128" s="52"/>
      <c r="P128" s="53"/>
      <c r="Q128" s="52"/>
      <c r="R128" s="52"/>
      <c r="S128" s="52"/>
      <c r="T128" s="16">
        <v>180</v>
      </c>
    </row>
    <row r="129" spans="1:20" s="72" customFormat="1" ht="15.75" outlineLevel="1">
      <c r="A129" s="69"/>
      <c r="B129" s="70"/>
      <c r="C129" s="73"/>
      <c r="D129" s="70" t="s">
        <v>704</v>
      </c>
      <c r="E129" s="69"/>
      <c r="F129" s="69"/>
      <c r="G129" s="74">
        <f aca="true" t="shared" si="17" ref="G129:T129">SUBTOTAL(9,G124:G128)</f>
        <v>1805.889071</v>
      </c>
      <c r="H129" s="75">
        <f t="shared" si="17"/>
        <v>4498</v>
      </c>
      <c r="I129" s="74">
        <f t="shared" si="17"/>
        <v>494.46000000000004</v>
      </c>
      <c r="J129" s="74">
        <f t="shared" si="17"/>
        <v>180</v>
      </c>
      <c r="K129" s="71">
        <f t="shared" si="17"/>
        <v>0</v>
      </c>
      <c r="L129" s="69">
        <f t="shared" si="17"/>
        <v>0</v>
      </c>
      <c r="M129" s="74">
        <f t="shared" si="17"/>
        <v>0</v>
      </c>
      <c r="N129" s="71">
        <f t="shared" si="17"/>
        <v>0</v>
      </c>
      <c r="O129" s="74">
        <f t="shared" si="17"/>
        <v>0</v>
      </c>
      <c r="P129" s="75">
        <f t="shared" si="17"/>
        <v>0</v>
      </c>
      <c r="Q129" s="74">
        <f t="shared" si="17"/>
        <v>0</v>
      </c>
      <c r="R129" s="74">
        <f t="shared" si="17"/>
        <v>0</v>
      </c>
      <c r="S129" s="74">
        <f t="shared" si="17"/>
        <v>0</v>
      </c>
      <c r="T129" s="16">
        <f t="shared" si="17"/>
        <v>2480.349071</v>
      </c>
    </row>
    <row r="130" spans="1:20" ht="15" outlineLevel="2">
      <c r="A130" s="5" t="s">
        <v>229</v>
      </c>
      <c r="B130" s="19" t="s">
        <v>253</v>
      </c>
      <c r="C130" s="6">
        <v>708400</v>
      </c>
      <c r="D130" s="5" t="s">
        <v>439</v>
      </c>
      <c r="E130" s="5" t="s">
        <v>107</v>
      </c>
      <c r="F130" s="7">
        <v>15</v>
      </c>
      <c r="G130" s="8">
        <v>17.252744000000003</v>
      </c>
      <c r="H130" s="9">
        <v>50</v>
      </c>
      <c r="I130" s="8">
        <v>5</v>
      </c>
      <c r="J130" s="8"/>
      <c r="K130" s="15"/>
      <c r="L130" s="5"/>
      <c r="M130" s="8"/>
      <c r="N130" s="5"/>
      <c r="O130" s="8"/>
      <c r="P130" s="9"/>
      <c r="Q130" s="8"/>
      <c r="R130" s="8"/>
      <c r="S130" s="8"/>
      <c r="T130" s="16">
        <v>22.252744000000003</v>
      </c>
    </row>
    <row r="131" spans="1:20" ht="15" outlineLevel="2">
      <c r="A131" s="5" t="s">
        <v>229</v>
      </c>
      <c r="B131" s="19" t="s">
        <v>253</v>
      </c>
      <c r="C131" s="6">
        <v>708400</v>
      </c>
      <c r="D131" s="5" t="s">
        <v>439</v>
      </c>
      <c r="E131" s="5" t="s">
        <v>107</v>
      </c>
      <c r="F131" s="7" t="s">
        <v>137</v>
      </c>
      <c r="G131" s="8">
        <v>20.0628615</v>
      </c>
      <c r="H131" s="9">
        <v>4</v>
      </c>
      <c r="I131" s="8">
        <v>0.24</v>
      </c>
      <c r="J131" s="8"/>
      <c r="K131" s="15"/>
      <c r="L131" s="5"/>
      <c r="M131" s="8"/>
      <c r="N131" s="5"/>
      <c r="O131" s="8"/>
      <c r="P131" s="9"/>
      <c r="Q131" s="8"/>
      <c r="R131" s="8"/>
      <c r="S131" s="8"/>
      <c r="T131" s="16">
        <v>20.3028615</v>
      </c>
    </row>
    <row r="132" spans="1:20" ht="15" outlineLevel="2">
      <c r="A132" s="5" t="s">
        <v>229</v>
      </c>
      <c r="B132" s="19" t="s">
        <v>253</v>
      </c>
      <c r="C132" s="6">
        <v>708400</v>
      </c>
      <c r="D132" s="5" t="s">
        <v>439</v>
      </c>
      <c r="E132" s="5" t="s">
        <v>107</v>
      </c>
      <c r="F132" s="7" t="s">
        <v>138</v>
      </c>
      <c r="G132" s="8">
        <v>15.129048000000003</v>
      </c>
      <c r="H132" s="9">
        <v>12</v>
      </c>
      <c r="I132" s="8">
        <v>0.72</v>
      </c>
      <c r="J132" s="8"/>
      <c r="K132" s="15"/>
      <c r="L132" s="5"/>
      <c r="M132" s="8"/>
      <c r="N132" s="5"/>
      <c r="O132" s="8"/>
      <c r="P132" s="9"/>
      <c r="Q132" s="8"/>
      <c r="R132" s="8"/>
      <c r="S132" s="8"/>
      <c r="T132" s="16">
        <v>15.849048000000003</v>
      </c>
    </row>
    <row r="133" spans="1:20" ht="15" outlineLevel="2">
      <c r="A133" s="5" t="s">
        <v>229</v>
      </c>
      <c r="B133" s="19" t="s">
        <v>253</v>
      </c>
      <c r="C133" s="6">
        <v>708400</v>
      </c>
      <c r="D133" s="5" t="s">
        <v>439</v>
      </c>
      <c r="E133" s="5" t="s">
        <v>107</v>
      </c>
      <c r="F133" s="7" t="s">
        <v>139</v>
      </c>
      <c r="G133" s="8">
        <v>12.31195</v>
      </c>
      <c r="H133" s="9">
        <v>4</v>
      </c>
      <c r="I133" s="8">
        <v>0.24</v>
      </c>
      <c r="J133" s="8"/>
      <c r="K133" s="15"/>
      <c r="L133" s="5"/>
      <c r="M133" s="8"/>
      <c r="N133" s="5"/>
      <c r="O133" s="8"/>
      <c r="P133" s="9"/>
      <c r="Q133" s="8"/>
      <c r="R133" s="8"/>
      <c r="S133" s="8"/>
      <c r="T133" s="16">
        <v>12.55195</v>
      </c>
    </row>
    <row r="134" spans="1:20" ht="15" outlineLevel="2">
      <c r="A134" s="5" t="s">
        <v>229</v>
      </c>
      <c r="B134" s="19" t="s">
        <v>253</v>
      </c>
      <c r="C134" s="6">
        <v>708400</v>
      </c>
      <c r="D134" s="5" t="s">
        <v>439</v>
      </c>
      <c r="E134" s="5" t="s">
        <v>107</v>
      </c>
      <c r="F134" s="7" t="s">
        <v>116</v>
      </c>
      <c r="G134" s="8">
        <v>1.652182</v>
      </c>
      <c r="H134" s="9">
        <v>2</v>
      </c>
      <c r="I134" s="8">
        <v>0.96</v>
      </c>
      <c r="J134" s="8"/>
      <c r="K134" s="15"/>
      <c r="L134" s="5"/>
      <c r="M134" s="8"/>
      <c r="N134" s="5"/>
      <c r="O134" s="8"/>
      <c r="P134" s="9"/>
      <c r="Q134" s="8"/>
      <c r="R134" s="8"/>
      <c r="S134" s="8"/>
      <c r="T134" s="16">
        <v>2.612182</v>
      </c>
    </row>
    <row r="135" spans="1:20" ht="15" outlineLevel="2">
      <c r="A135" s="5" t="s">
        <v>229</v>
      </c>
      <c r="B135" s="19" t="s">
        <v>253</v>
      </c>
      <c r="C135" s="6">
        <v>708400</v>
      </c>
      <c r="D135" s="5" t="s">
        <v>439</v>
      </c>
      <c r="E135" s="5" t="s">
        <v>107</v>
      </c>
      <c r="F135" s="5" t="s">
        <v>110</v>
      </c>
      <c r="G135" s="52"/>
      <c r="H135" s="53"/>
      <c r="I135" s="52"/>
      <c r="J135" s="52">
        <v>180</v>
      </c>
      <c r="K135" s="15"/>
      <c r="L135" s="5"/>
      <c r="M135" s="52"/>
      <c r="N135" s="5"/>
      <c r="O135" s="52"/>
      <c r="P135" s="53"/>
      <c r="Q135" s="52"/>
      <c r="R135" s="52"/>
      <c r="S135" s="52"/>
      <c r="T135" s="16">
        <v>180</v>
      </c>
    </row>
    <row r="136" spans="1:20" s="72" customFormat="1" ht="15.75" outlineLevel="1">
      <c r="A136" s="69"/>
      <c r="B136" s="70"/>
      <c r="C136" s="73"/>
      <c r="D136" s="70" t="s">
        <v>705</v>
      </c>
      <c r="E136" s="69"/>
      <c r="F136" s="69"/>
      <c r="G136" s="74">
        <f aca="true" t="shared" si="18" ref="G136:T136">SUBTOTAL(9,G130:G135)</f>
        <v>66.40878550000001</v>
      </c>
      <c r="H136" s="75">
        <f t="shared" si="18"/>
        <v>72</v>
      </c>
      <c r="I136" s="74">
        <f t="shared" si="18"/>
        <v>7.16</v>
      </c>
      <c r="J136" s="74">
        <f t="shared" si="18"/>
        <v>180</v>
      </c>
      <c r="K136" s="71">
        <f t="shared" si="18"/>
        <v>0</v>
      </c>
      <c r="L136" s="69">
        <f t="shared" si="18"/>
        <v>0</v>
      </c>
      <c r="M136" s="74">
        <f t="shared" si="18"/>
        <v>0</v>
      </c>
      <c r="N136" s="71">
        <f t="shared" si="18"/>
        <v>0</v>
      </c>
      <c r="O136" s="74">
        <f t="shared" si="18"/>
        <v>0</v>
      </c>
      <c r="P136" s="75">
        <f t="shared" si="18"/>
        <v>0</v>
      </c>
      <c r="Q136" s="74">
        <f t="shared" si="18"/>
        <v>0</v>
      </c>
      <c r="R136" s="74">
        <f t="shared" si="18"/>
        <v>0</v>
      </c>
      <c r="S136" s="74">
        <f t="shared" si="18"/>
        <v>0</v>
      </c>
      <c r="T136" s="16">
        <f t="shared" si="18"/>
        <v>253.5687855</v>
      </c>
    </row>
    <row r="137" spans="1:20" ht="15" outlineLevel="2">
      <c r="A137" s="5" t="s">
        <v>229</v>
      </c>
      <c r="B137" s="19" t="s">
        <v>251</v>
      </c>
      <c r="C137" s="6">
        <v>702000</v>
      </c>
      <c r="D137" s="5" t="s">
        <v>440</v>
      </c>
      <c r="E137" s="5" t="s">
        <v>107</v>
      </c>
      <c r="F137" s="7">
        <v>15</v>
      </c>
      <c r="G137" s="8">
        <v>13.824842</v>
      </c>
      <c r="H137" s="9">
        <v>40</v>
      </c>
      <c r="I137" s="8">
        <v>4</v>
      </c>
      <c r="J137" s="8"/>
      <c r="K137" s="15"/>
      <c r="L137" s="5"/>
      <c r="M137" s="8"/>
      <c r="N137" s="5"/>
      <c r="O137" s="8"/>
      <c r="P137" s="9"/>
      <c r="Q137" s="8"/>
      <c r="R137" s="8"/>
      <c r="S137" s="8"/>
      <c r="T137" s="16">
        <v>17.824842</v>
      </c>
    </row>
    <row r="138" spans="1:20" ht="15" outlineLevel="2">
      <c r="A138" s="5" t="s">
        <v>229</v>
      </c>
      <c r="B138" s="19" t="s">
        <v>251</v>
      </c>
      <c r="C138" s="6">
        <v>702000</v>
      </c>
      <c r="D138" s="5" t="s">
        <v>440</v>
      </c>
      <c r="E138" s="5" t="s">
        <v>107</v>
      </c>
      <c r="F138" s="7" t="s">
        <v>137</v>
      </c>
      <c r="G138" s="8">
        <v>34.283071500000005</v>
      </c>
      <c r="H138" s="9">
        <v>8</v>
      </c>
      <c r="I138" s="8">
        <v>0.48</v>
      </c>
      <c r="J138" s="8"/>
      <c r="K138" s="15"/>
      <c r="L138" s="5"/>
      <c r="M138" s="8"/>
      <c r="N138" s="5"/>
      <c r="O138" s="8"/>
      <c r="P138" s="9"/>
      <c r="Q138" s="8"/>
      <c r="R138" s="8"/>
      <c r="S138" s="8"/>
      <c r="T138" s="16">
        <v>34.7630715</v>
      </c>
    </row>
    <row r="139" spans="1:20" ht="15" outlineLevel="2">
      <c r="A139" s="5" t="s">
        <v>229</v>
      </c>
      <c r="B139" s="19" t="s">
        <v>251</v>
      </c>
      <c r="C139" s="6">
        <v>702000</v>
      </c>
      <c r="D139" s="5" t="s">
        <v>440</v>
      </c>
      <c r="E139" s="5" t="s">
        <v>107</v>
      </c>
      <c r="F139" s="7" t="s">
        <v>138</v>
      </c>
      <c r="G139" s="8">
        <v>62.407323000000005</v>
      </c>
      <c r="H139" s="9">
        <v>14</v>
      </c>
      <c r="I139" s="8">
        <v>0.84</v>
      </c>
      <c r="J139" s="8"/>
      <c r="K139" s="15"/>
      <c r="L139" s="5"/>
      <c r="M139" s="8"/>
      <c r="N139" s="5"/>
      <c r="O139" s="8"/>
      <c r="P139" s="9"/>
      <c r="Q139" s="8"/>
      <c r="R139" s="8"/>
      <c r="S139" s="8"/>
      <c r="T139" s="16">
        <v>63.24732300000001</v>
      </c>
    </row>
    <row r="140" spans="1:20" ht="15" outlineLevel="2">
      <c r="A140" s="5" t="s">
        <v>229</v>
      </c>
      <c r="B140" s="19" t="s">
        <v>251</v>
      </c>
      <c r="C140" s="6">
        <v>702000</v>
      </c>
      <c r="D140" s="5" t="s">
        <v>440</v>
      </c>
      <c r="E140" s="5" t="s">
        <v>107</v>
      </c>
      <c r="F140" s="7" t="s">
        <v>139</v>
      </c>
      <c r="G140" s="8">
        <v>46.33474999999999</v>
      </c>
      <c r="H140" s="9">
        <v>9</v>
      </c>
      <c r="I140" s="8">
        <v>0.54</v>
      </c>
      <c r="J140" s="8"/>
      <c r="K140" s="15"/>
      <c r="L140" s="5"/>
      <c r="M140" s="8"/>
      <c r="N140" s="5"/>
      <c r="O140" s="8"/>
      <c r="P140" s="9"/>
      <c r="Q140" s="8"/>
      <c r="R140" s="8"/>
      <c r="S140" s="8"/>
      <c r="T140" s="16">
        <v>46.87474999999999</v>
      </c>
    </row>
    <row r="141" spans="1:20" ht="15" outlineLevel="2">
      <c r="A141" s="5" t="s">
        <v>229</v>
      </c>
      <c r="B141" s="19" t="s">
        <v>251</v>
      </c>
      <c r="C141" s="6">
        <v>702000</v>
      </c>
      <c r="D141" s="5" t="s">
        <v>440</v>
      </c>
      <c r="E141" s="5" t="s">
        <v>107</v>
      </c>
      <c r="F141" s="7" t="s">
        <v>116</v>
      </c>
      <c r="G141" s="8">
        <v>12.16047</v>
      </c>
      <c r="H141" s="9">
        <v>20</v>
      </c>
      <c r="I141" s="8">
        <v>9.6</v>
      </c>
      <c r="J141" s="8"/>
      <c r="K141" s="15"/>
      <c r="L141" s="5"/>
      <c r="M141" s="8"/>
      <c r="N141" s="5"/>
      <c r="O141" s="8"/>
      <c r="P141" s="9"/>
      <c r="Q141" s="8"/>
      <c r="R141" s="8"/>
      <c r="S141" s="8"/>
      <c r="T141" s="16">
        <v>21.760469999999998</v>
      </c>
    </row>
    <row r="142" spans="1:20" ht="15" outlineLevel="2">
      <c r="A142" s="5" t="s">
        <v>229</v>
      </c>
      <c r="B142" s="19" t="s">
        <v>251</v>
      </c>
      <c r="C142" s="6">
        <v>702000</v>
      </c>
      <c r="D142" s="5" t="s">
        <v>440</v>
      </c>
      <c r="E142" s="5" t="s">
        <v>107</v>
      </c>
      <c r="F142" s="5" t="s">
        <v>110</v>
      </c>
      <c r="G142" s="52"/>
      <c r="H142" s="53"/>
      <c r="I142" s="52"/>
      <c r="J142" s="52">
        <v>180</v>
      </c>
      <c r="K142" s="15"/>
      <c r="L142" s="5"/>
      <c r="M142" s="52"/>
      <c r="N142" s="5"/>
      <c r="O142" s="52"/>
      <c r="P142" s="53"/>
      <c r="Q142" s="52"/>
      <c r="R142" s="52"/>
      <c r="S142" s="52"/>
      <c r="T142" s="16">
        <v>180</v>
      </c>
    </row>
    <row r="143" spans="1:20" ht="15" outlineLevel="2">
      <c r="A143" s="12" t="s">
        <v>229</v>
      </c>
      <c r="B143" s="20" t="s">
        <v>251</v>
      </c>
      <c r="C143" s="12">
        <v>702000</v>
      </c>
      <c r="D143" s="12" t="s">
        <v>440</v>
      </c>
      <c r="E143" s="12" t="s">
        <v>111</v>
      </c>
      <c r="F143" s="12" t="s">
        <v>111</v>
      </c>
      <c r="G143" s="54"/>
      <c r="H143" s="55"/>
      <c r="I143" s="54"/>
      <c r="J143" s="54"/>
      <c r="K143" s="14">
        <v>1</v>
      </c>
      <c r="L143" s="13">
        <v>1</v>
      </c>
      <c r="M143" s="54">
        <v>3135</v>
      </c>
      <c r="N143" s="56"/>
      <c r="O143" s="54"/>
      <c r="P143" s="55"/>
      <c r="Q143" s="54"/>
      <c r="R143" s="54"/>
      <c r="S143" s="54"/>
      <c r="T143" s="16">
        <v>3135</v>
      </c>
    </row>
    <row r="144" spans="1:20" s="72" customFormat="1" ht="15.75" outlineLevel="1" collapsed="1">
      <c r="A144" s="69"/>
      <c r="B144" s="70"/>
      <c r="C144" s="73"/>
      <c r="D144" s="70" t="s">
        <v>706</v>
      </c>
      <c r="E144" s="69"/>
      <c r="F144" s="69"/>
      <c r="G144" s="74">
        <f aca="true" t="shared" si="19" ref="G144:T144">SUBTOTAL(9,G137:G143)</f>
        <v>169.0104565</v>
      </c>
      <c r="H144" s="75">
        <f t="shared" si="19"/>
        <v>91</v>
      </c>
      <c r="I144" s="74">
        <f t="shared" si="19"/>
        <v>15.46</v>
      </c>
      <c r="J144" s="74">
        <f t="shared" si="19"/>
        <v>180</v>
      </c>
      <c r="K144" s="71">
        <f t="shared" si="19"/>
        <v>1</v>
      </c>
      <c r="L144" s="69">
        <f t="shared" si="19"/>
        <v>1</v>
      </c>
      <c r="M144" s="74">
        <f t="shared" si="19"/>
        <v>3135</v>
      </c>
      <c r="N144" s="71">
        <f t="shared" si="19"/>
        <v>0</v>
      </c>
      <c r="O144" s="74">
        <f t="shared" si="19"/>
        <v>0</v>
      </c>
      <c r="P144" s="75">
        <f t="shared" si="19"/>
        <v>0</v>
      </c>
      <c r="Q144" s="74">
        <f t="shared" si="19"/>
        <v>0</v>
      </c>
      <c r="R144" s="74">
        <f t="shared" si="19"/>
        <v>0</v>
      </c>
      <c r="S144" s="74">
        <f t="shared" si="19"/>
        <v>0</v>
      </c>
      <c r="T144" s="16">
        <f t="shared" si="19"/>
        <v>3499.4704565</v>
      </c>
    </row>
    <row r="145" spans="1:20" ht="15" outlineLevel="2">
      <c r="A145" s="5" t="s">
        <v>229</v>
      </c>
      <c r="B145" s="19" t="s">
        <v>242</v>
      </c>
      <c r="C145" s="6">
        <v>706201</v>
      </c>
      <c r="D145" s="5" t="s">
        <v>22</v>
      </c>
      <c r="E145" s="5" t="s">
        <v>107</v>
      </c>
      <c r="F145" s="7" t="s">
        <v>139</v>
      </c>
      <c r="G145" s="8">
        <v>13.397999999999998</v>
      </c>
      <c r="H145" s="9">
        <v>30</v>
      </c>
      <c r="I145" s="8">
        <v>1.8</v>
      </c>
      <c r="J145" s="8"/>
      <c r="K145" s="15"/>
      <c r="L145" s="5"/>
      <c r="M145" s="8"/>
      <c r="N145" s="5"/>
      <c r="O145" s="8"/>
      <c r="P145" s="9"/>
      <c r="Q145" s="8"/>
      <c r="R145" s="8"/>
      <c r="S145" s="8"/>
      <c r="T145" s="16">
        <v>15.197999999999997</v>
      </c>
    </row>
    <row r="146" spans="1:20" ht="15" outlineLevel="2">
      <c r="A146" s="12" t="s">
        <v>229</v>
      </c>
      <c r="B146" s="20" t="s">
        <v>242</v>
      </c>
      <c r="C146" s="12">
        <v>706201</v>
      </c>
      <c r="D146" s="12" t="s">
        <v>22</v>
      </c>
      <c r="E146" s="12" t="s">
        <v>111</v>
      </c>
      <c r="F146" s="12" t="s">
        <v>111</v>
      </c>
      <c r="G146" s="54"/>
      <c r="H146" s="55"/>
      <c r="I146" s="54"/>
      <c r="J146" s="54"/>
      <c r="K146" s="14">
        <v>2</v>
      </c>
      <c r="L146" s="13">
        <v>0.07145</v>
      </c>
      <c r="M146" s="54">
        <v>447.9915</v>
      </c>
      <c r="N146" s="56"/>
      <c r="O146" s="54"/>
      <c r="P146" s="55"/>
      <c r="Q146" s="54"/>
      <c r="R146" s="54"/>
      <c r="S146" s="54"/>
      <c r="T146" s="16">
        <v>447.9915</v>
      </c>
    </row>
    <row r="147" spans="1:20" s="72" customFormat="1" ht="15.75" outlineLevel="1" collapsed="1">
      <c r="A147" s="69"/>
      <c r="B147" s="70"/>
      <c r="C147" s="73"/>
      <c r="D147" s="70" t="s">
        <v>707</v>
      </c>
      <c r="E147" s="69"/>
      <c r="F147" s="69"/>
      <c r="G147" s="74">
        <f aca="true" t="shared" si="20" ref="G147:T147">SUBTOTAL(9,G145:G146)</f>
        <v>13.397999999999998</v>
      </c>
      <c r="H147" s="75">
        <f t="shared" si="20"/>
        <v>30</v>
      </c>
      <c r="I147" s="74">
        <f t="shared" si="20"/>
        <v>1.8</v>
      </c>
      <c r="J147" s="74">
        <f t="shared" si="20"/>
        <v>0</v>
      </c>
      <c r="K147" s="71">
        <f t="shared" si="20"/>
        <v>2</v>
      </c>
      <c r="L147" s="69">
        <f t="shared" si="20"/>
        <v>0.07145</v>
      </c>
      <c r="M147" s="74">
        <f t="shared" si="20"/>
        <v>447.9915</v>
      </c>
      <c r="N147" s="71">
        <f t="shared" si="20"/>
        <v>0</v>
      </c>
      <c r="O147" s="74">
        <f t="shared" si="20"/>
        <v>0</v>
      </c>
      <c r="P147" s="75">
        <f t="shared" si="20"/>
        <v>0</v>
      </c>
      <c r="Q147" s="74">
        <f t="shared" si="20"/>
        <v>0</v>
      </c>
      <c r="R147" s="74">
        <f t="shared" si="20"/>
        <v>0</v>
      </c>
      <c r="S147" s="74">
        <f t="shared" si="20"/>
        <v>0</v>
      </c>
      <c r="T147" s="16">
        <f t="shared" si="20"/>
        <v>463.18949999999995</v>
      </c>
    </row>
    <row r="148" spans="1:20" ht="15" outlineLevel="2">
      <c r="A148" s="12" t="s">
        <v>229</v>
      </c>
      <c r="B148" s="20" t="s">
        <v>242</v>
      </c>
      <c r="C148" s="12">
        <v>706201</v>
      </c>
      <c r="D148" s="12" t="s">
        <v>23</v>
      </c>
      <c r="E148" s="12" t="s">
        <v>111</v>
      </c>
      <c r="F148" s="12" t="s">
        <v>111</v>
      </c>
      <c r="G148" s="54"/>
      <c r="H148" s="55"/>
      <c r="I148" s="54"/>
      <c r="J148" s="54"/>
      <c r="K148" s="14">
        <v>2</v>
      </c>
      <c r="L148" s="13">
        <v>0.07145</v>
      </c>
      <c r="M148" s="54">
        <v>447.9915</v>
      </c>
      <c r="N148" s="56"/>
      <c r="O148" s="54"/>
      <c r="P148" s="55"/>
      <c r="Q148" s="54"/>
      <c r="R148" s="54"/>
      <c r="S148" s="54"/>
      <c r="T148" s="16">
        <v>447.9915</v>
      </c>
    </row>
    <row r="149" spans="1:20" s="72" customFormat="1" ht="15.75" outlineLevel="1" collapsed="1">
      <c r="A149" s="69"/>
      <c r="B149" s="70"/>
      <c r="C149" s="73"/>
      <c r="D149" s="70" t="s">
        <v>708</v>
      </c>
      <c r="E149" s="69"/>
      <c r="F149" s="69"/>
      <c r="G149" s="74">
        <f aca="true" t="shared" si="21" ref="G149:T149">SUBTOTAL(9,G148:G148)</f>
        <v>0</v>
      </c>
      <c r="H149" s="75">
        <f t="shared" si="21"/>
        <v>0</v>
      </c>
      <c r="I149" s="74">
        <f t="shared" si="21"/>
        <v>0</v>
      </c>
      <c r="J149" s="74">
        <f t="shared" si="21"/>
        <v>0</v>
      </c>
      <c r="K149" s="71">
        <f t="shared" si="21"/>
        <v>2</v>
      </c>
      <c r="L149" s="69">
        <f t="shared" si="21"/>
        <v>0.07145</v>
      </c>
      <c r="M149" s="74">
        <f t="shared" si="21"/>
        <v>447.9915</v>
      </c>
      <c r="N149" s="71">
        <f t="shared" si="21"/>
        <v>0</v>
      </c>
      <c r="O149" s="74">
        <f t="shared" si="21"/>
        <v>0</v>
      </c>
      <c r="P149" s="75">
        <f t="shared" si="21"/>
        <v>0</v>
      </c>
      <c r="Q149" s="74">
        <f t="shared" si="21"/>
        <v>0</v>
      </c>
      <c r="R149" s="74">
        <f t="shared" si="21"/>
        <v>0</v>
      </c>
      <c r="S149" s="74">
        <f t="shared" si="21"/>
        <v>0</v>
      </c>
      <c r="T149" s="16">
        <f t="shared" si="21"/>
        <v>447.9915</v>
      </c>
    </row>
    <row r="150" spans="1:20" ht="15" outlineLevel="2">
      <c r="A150" s="5" t="s">
        <v>229</v>
      </c>
      <c r="B150" s="19" t="s">
        <v>242</v>
      </c>
      <c r="C150" s="6">
        <v>706201</v>
      </c>
      <c r="D150" s="5" t="s">
        <v>441</v>
      </c>
      <c r="E150" s="5" t="s">
        <v>107</v>
      </c>
      <c r="F150" s="7">
        <v>15</v>
      </c>
      <c r="G150" s="8">
        <v>31.911400000000004</v>
      </c>
      <c r="H150" s="9">
        <v>91</v>
      </c>
      <c r="I150" s="8">
        <v>9.1</v>
      </c>
      <c r="J150" s="8"/>
      <c r="K150" s="15"/>
      <c r="L150" s="5"/>
      <c r="M150" s="8"/>
      <c r="N150" s="5"/>
      <c r="O150" s="8"/>
      <c r="P150" s="9"/>
      <c r="Q150" s="8"/>
      <c r="R150" s="8"/>
      <c r="S150" s="8"/>
      <c r="T150" s="16">
        <v>41.0114</v>
      </c>
    </row>
    <row r="151" spans="1:20" ht="15" outlineLevel="2">
      <c r="A151" s="5" t="s">
        <v>229</v>
      </c>
      <c r="B151" s="19" t="s">
        <v>242</v>
      </c>
      <c r="C151" s="6">
        <v>706201</v>
      </c>
      <c r="D151" s="5" t="s">
        <v>441</v>
      </c>
      <c r="E151" s="5" t="s">
        <v>107</v>
      </c>
      <c r="F151" s="7" t="s">
        <v>137</v>
      </c>
      <c r="G151" s="8">
        <v>31.7687735</v>
      </c>
      <c r="H151" s="9">
        <v>7</v>
      </c>
      <c r="I151" s="8">
        <v>0.42</v>
      </c>
      <c r="J151" s="8"/>
      <c r="K151" s="15"/>
      <c r="L151" s="5"/>
      <c r="M151" s="8"/>
      <c r="N151" s="5"/>
      <c r="O151" s="8"/>
      <c r="P151" s="9"/>
      <c r="Q151" s="8"/>
      <c r="R151" s="8"/>
      <c r="S151" s="8"/>
      <c r="T151" s="16">
        <v>32.1887735</v>
      </c>
    </row>
    <row r="152" spans="1:20" ht="15" outlineLevel="2">
      <c r="A152" s="5" t="s">
        <v>229</v>
      </c>
      <c r="B152" s="19" t="s">
        <v>242</v>
      </c>
      <c r="C152" s="6">
        <v>706201</v>
      </c>
      <c r="D152" s="5" t="s">
        <v>441</v>
      </c>
      <c r="E152" s="5" t="s">
        <v>107</v>
      </c>
      <c r="F152" s="7" t="s">
        <v>138</v>
      </c>
      <c r="G152" s="8">
        <v>1.294464</v>
      </c>
      <c r="H152" s="9">
        <v>1</v>
      </c>
      <c r="I152" s="8">
        <v>0.06</v>
      </c>
      <c r="J152" s="8"/>
      <c r="K152" s="15"/>
      <c r="L152" s="5"/>
      <c r="M152" s="8"/>
      <c r="N152" s="5"/>
      <c r="O152" s="8"/>
      <c r="P152" s="9"/>
      <c r="Q152" s="8"/>
      <c r="R152" s="8"/>
      <c r="S152" s="8"/>
      <c r="T152" s="16">
        <v>1.3544640000000001</v>
      </c>
    </row>
    <row r="153" spans="1:20" ht="15" outlineLevel="2">
      <c r="A153" s="5" t="s">
        <v>229</v>
      </c>
      <c r="B153" s="19" t="s">
        <v>242</v>
      </c>
      <c r="C153" s="6">
        <v>706201</v>
      </c>
      <c r="D153" s="5" t="s">
        <v>441</v>
      </c>
      <c r="E153" s="5" t="s">
        <v>107</v>
      </c>
      <c r="F153" s="7" t="s">
        <v>139</v>
      </c>
      <c r="G153" s="8">
        <v>7.308</v>
      </c>
      <c r="H153" s="9">
        <v>4</v>
      </c>
      <c r="I153" s="8">
        <v>0.24</v>
      </c>
      <c r="J153" s="8"/>
      <c r="K153" s="15"/>
      <c r="L153" s="5"/>
      <c r="M153" s="8"/>
      <c r="N153" s="5"/>
      <c r="O153" s="8"/>
      <c r="P153" s="9"/>
      <c r="Q153" s="8"/>
      <c r="R153" s="8"/>
      <c r="S153" s="8"/>
      <c r="T153" s="16">
        <v>7.548</v>
      </c>
    </row>
    <row r="154" spans="1:20" ht="15" outlineLevel="2">
      <c r="A154" s="5" t="s">
        <v>229</v>
      </c>
      <c r="B154" s="19" t="s">
        <v>242</v>
      </c>
      <c r="C154" s="6">
        <v>706201</v>
      </c>
      <c r="D154" s="5" t="s">
        <v>441</v>
      </c>
      <c r="E154" s="5" t="s">
        <v>107</v>
      </c>
      <c r="F154" s="5" t="s">
        <v>110</v>
      </c>
      <c r="G154" s="52"/>
      <c r="H154" s="53"/>
      <c r="I154" s="52"/>
      <c r="J154" s="52">
        <v>195</v>
      </c>
      <c r="K154" s="15"/>
      <c r="L154" s="5"/>
      <c r="M154" s="52"/>
      <c r="N154" s="5"/>
      <c r="O154" s="52"/>
      <c r="P154" s="53"/>
      <c r="Q154" s="52"/>
      <c r="R154" s="52"/>
      <c r="S154" s="52"/>
      <c r="T154" s="16">
        <v>195</v>
      </c>
    </row>
    <row r="155" spans="1:20" ht="15" outlineLevel="2">
      <c r="A155" s="12" t="s">
        <v>229</v>
      </c>
      <c r="B155" s="20" t="s">
        <v>242</v>
      </c>
      <c r="C155" s="12">
        <v>706201</v>
      </c>
      <c r="D155" s="12" t="s">
        <v>441</v>
      </c>
      <c r="E155" s="12" t="s">
        <v>111</v>
      </c>
      <c r="F155" s="12" t="s">
        <v>111</v>
      </c>
      <c r="G155" s="54"/>
      <c r="H155" s="55"/>
      <c r="I155" s="54"/>
      <c r="J155" s="54"/>
      <c r="K155" s="14">
        <v>6</v>
      </c>
      <c r="L155" s="13">
        <v>0.01</v>
      </c>
      <c r="M155" s="54">
        <v>188.1</v>
      </c>
      <c r="N155" s="56"/>
      <c r="O155" s="54"/>
      <c r="P155" s="55"/>
      <c r="Q155" s="54"/>
      <c r="R155" s="54"/>
      <c r="S155" s="54"/>
      <c r="T155" s="16">
        <v>188.1</v>
      </c>
    </row>
    <row r="156" spans="1:20" s="72" customFormat="1" ht="15.75" outlineLevel="1" collapsed="1">
      <c r="A156" s="69"/>
      <c r="B156" s="70"/>
      <c r="C156" s="73"/>
      <c r="D156" s="70" t="s">
        <v>709</v>
      </c>
      <c r="E156" s="69"/>
      <c r="F156" s="69"/>
      <c r="G156" s="74">
        <f aca="true" t="shared" si="22" ref="G156:T156">SUBTOTAL(9,G150:G155)</f>
        <v>72.28263750000002</v>
      </c>
      <c r="H156" s="75">
        <f t="shared" si="22"/>
        <v>103</v>
      </c>
      <c r="I156" s="74">
        <f t="shared" si="22"/>
        <v>9.82</v>
      </c>
      <c r="J156" s="74">
        <f t="shared" si="22"/>
        <v>195</v>
      </c>
      <c r="K156" s="71">
        <f t="shared" si="22"/>
        <v>6</v>
      </c>
      <c r="L156" s="69">
        <f t="shared" si="22"/>
        <v>0.01</v>
      </c>
      <c r="M156" s="74">
        <f t="shared" si="22"/>
        <v>188.1</v>
      </c>
      <c r="N156" s="71">
        <f t="shared" si="22"/>
        <v>0</v>
      </c>
      <c r="O156" s="74">
        <f t="shared" si="22"/>
        <v>0</v>
      </c>
      <c r="P156" s="75">
        <f t="shared" si="22"/>
        <v>0</v>
      </c>
      <c r="Q156" s="74">
        <f t="shared" si="22"/>
        <v>0</v>
      </c>
      <c r="R156" s="74">
        <f t="shared" si="22"/>
        <v>0</v>
      </c>
      <c r="S156" s="74">
        <f t="shared" si="22"/>
        <v>0</v>
      </c>
      <c r="T156" s="16">
        <f t="shared" si="22"/>
        <v>465.20263750000004</v>
      </c>
    </row>
    <row r="157" spans="1:20" ht="15" outlineLevel="2">
      <c r="A157" s="5" t="s">
        <v>229</v>
      </c>
      <c r="B157" s="19" t="s">
        <v>242</v>
      </c>
      <c r="C157" s="6">
        <v>706203</v>
      </c>
      <c r="D157" s="5" t="s">
        <v>442</v>
      </c>
      <c r="E157" s="5" t="s">
        <v>107</v>
      </c>
      <c r="F157" s="7">
        <v>15</v>
      </c>
      <c r="G157" s="8">
        <v>16096.19765899997</v>
      </c>
      <c r="H157" s="9">
        <v>45161</v>
      </c>
      <c r="I157" s="8">
        <v>4516.1</v>
      </c>
      <c r="J157" s="8"/>
      <c r="K157" s="15"/>
      <c r="L157" s="5"/>
      <c r="M157" s="8"/>
      <c r="N157" s="5"/>
      <c r="O157" s="8"/>
      <c r="P157" s="9"/>
      <c r="Q157" s="8"/>
      <c r="R157" s="8"/>
      <c r="S157" s="8"/>
      <c r="T157" s="16">
        <v>20612.29765899997</v>
      </c>
    </row>
    <row r="158" spans="1:20" ht="15" outlineLevel="2">
      <c r="A158" s="5" t="s">
        <v>229</v>
      </c>
      <c r="B158" s="19" t="s">
        <v>242</v>
      </c>
      <c r="C158" s="6">
        <v>706203</v>
      </c>
      <c r="D158" s="5" t="s">
        <v>442</v>
      </c>
      <c r="E158" s="5" t="s">
        <v>107</v>
      </c>
      <c r="F158" s="7" t="s">
        <v>137</v>
      </c>
      <c r="G158" s="8">
        <v>2850.4874647500055</v>
      </c>
      <c r="H158" s="9">
        <v>446</v>
      </c>
      <c r="I158" s="8">
        <v>26.76</v>
      </c>
      <c r="J158" s="8"/>
      <c r="K158" s="15"/>
      <c r="L158" s="5"/>
      <c r="M158" s="8"/>
      <c r="N158" s="5"/>
      <c r="O158" s="8"/>
      <c r="P158" s="9"/>
      <c r="Q158" s="8"/>
      <c r="R158" s="8"/>
      <c r="S158" s="8"/>
      <c r="T158" s="16">
        <v>2877.2474647500057</v>
      </c>
    </row>
    <row r="159" spans="1:20" ht="15" outlineLevel="2">
      <c r="A159" s="5" t="s">
        <v>229</v>
      </c>
      <c r="B159" s="19" t="s">
        <v>242</v>
      </c>
      <c r="C159" s="6">
        <v>706203</v>
      </c>
      <c r="D159" s="5" t="s">
        <v>442</v>
      </c>
      <c r="E159" s="5" t="s">
        <v>107</v>
      </c>
      <c r="F159" s="7" t="s">
        <v>138</v>
      </c>
      <c r="G159" s="8">
        <v>5651.033156999993</v>
      </c>
      <c r="H159" s="9">
        <v>3176</v>
      </c>
      <c r="I159" s="8">
        <v>190.56</v>
      </c>
      <c r="J159" s="8"/>
      <c r="K159" s="15"/>
      <c r="L159" s="5"/>
      <c r="M159" s="8"/>
      <c r="N159" s="5"/>
      <c r="O159" s="8"/>
      <c r="P159" s="9"/>
      <c r="Q159" s="8"/>
      <c r="R159" s="8"/>
      <c r="S159" s="8"/>
      <c r="T159" s="16">
        <v>5841.593156999993</v>
      </c>
    </row>
    <row r="160" spans="1:20" ht="15" outlineLevel="2">
      <c r="A160" s="5" t="s">
        <v>229</v>
      </c>
      <c r="B160" s="19" t="s">
        <v>242</v>
      </c>
      <c r="C160" s="6">
        <v>706203</v>
      </c>
      <c r="D160" s="5" t="s">
        <v>442</v>
      </c>
      <c r="E160" s="5" t="s">
        <v>107</v>
      </c>
      <c r="F160" s="7" t="s">
        <v>139</v>
      </c>
      <c r="G160" s="8">
        <v>3764.8410449999997</v>
      </c>
      <c r="H160" s="9">
        <v>4304</v>
      </c>
      <c r="I160" s="8">
        <v>258.24</v>
      </c>
      <c r="J160" s="8"/>
      <c r="K160" s="15"/>
      <c r="L160" s="5"/>
      <c r="M160" s="8"/>
      <c r="N160" s="5"/>
      <c r="O160" s="8"/>
      <c r="P160" s="9"/>
      <c r="Q160" s="8"/>
      <c r="R160" s="8"/>
      <c r="S160" s="8"/>
      <c r="T160" s="16">
        <v>4023.081045</v>
      </c>
    </row>
    <row r="161" spans="1:20" ht="15" outlineLevel="2">
      <c r="A161" s="5" t="s">
        <v>229</v>
      </c>
      <c r="B161" s="19" t="s">
        <v>242</v>
      </c>
      <c r="C161" s="6">
        <v>706203</v>
      </c>
      <c r="D161" s="5" t="s">
        <v>442</v>
      </c>
      <c r="E161" s="5" t="s">
        <v>107</v>
      </c>
      <c r="F161" s="7" t="s">
        <v>116</v>
      </c>
      <c r="G161" s="8">
        <v>12269.768509599982</v>
      </c>
      <c r="H161" s="9">
        <v>12986</v>
      </c>
      <c r="I161" s="8">
        <v>6233.28</v>
      </c>
      <c r="J161" s="8"/>
      <c r="K161" s="15"/>
      <c r="L161" s="5"/>
      <c r="M161" s="8"/>
      <c r="N161" s="5"/>
      <c r="O161" s="8"/>
      <c r="P161" s="9"/>
      <c r="Q161" s="8"/>
      <c r="R161" s="8"/>
      <c r="S161" s="8"/>
      <c r="T161" s="16">
        <v>18503.048509599983</v>
      </c>
    </row>
    <row r="162" spans="1:20" ht="15" outlineLevel="2">
      <c r="A162" s="5" t="s">
        <v>229</v>
      </c>
      <c r="B162" s="19" t="s">
        <v>242</v>
      </c>
      <c r="C162" s="6">
        <v>706203</v>
      </c>
      <c r="D162" s="5" t="s">
        <v>442</v>
      </c>
      <c r="E162" s="5" t="s">
        <v>107</v>
      </c>
      <c r="F162" s="7" t="s">
        <v>157</v>
      </c>
      <c r="G162" s="8">
        <v>2.24</v>
      </c>
      <c r="H162" s="9">
        <v>1</v>
      </c>
      <c r="I162" s="8">
        <v>0.48</v>
      </c>
      <c r="J162" s="8"/>
      <c r="K162" s="15"/>
      <c r="L162" s="5"/>
      <c r="M162" s="8"/>
      <c r="N162" s="5"/>
      <c r="O162" s="8"/>
      <c r="P162" s="9"/>
      <c r="Q162" s="8"/>
      <c r="R162" s="8"/>
      <c r="S162" s="8"/>
      <c r="T162" s="16">
        <v>2.72</v>
      </c>
    </row>
    <row r="163" spans="1:20" ht="15" outlineLevel="2">
      <c r="A163" s="5" t="s">
        <v>229</v>
      </c>
      <c r="B163" s="19" t="s">
        <v>242</v>
      </c>
      <c r="C163" s="6">
        <v>706203</v>
      </c>
      <c r="D163" s="5" t="s">
        <v>442</v>
      </c>
      <c r="E163" s="5" t="s">
        <v>107</v>
      </c>
      <c r="F163" s="7" t="s">
        <v>171</v>
      </c>
      <c r="G163" s="8">
        <v>127.13505199999999</v>
      </c>
      <c r="H163" s="9">
        <v>41</v>
      </c>
      <c r="I163" s="8">
        <v>2.46</v>
      </c>
      <c r="J163" s="8"/>
      <c r="K163" s="15"/>
      <c r="L163" s="5"/>
      <c r="M163" s="8"/>
      <c r="N163" s="5"/>
      <c r="O163" s="8"/>
      <c r="P163" s="9"/>
      <c r="Q163" s="8"/>
      <c r="R163" s="8"/>
      <c r="S163" s="8"/>
      <c r="T163" s="16">
        <v>129.59505199999998</v>
      </c>
    </row>
    <row r="164" spans="1:20" ht="15" outlineLevel="2">
      <c r="A164" s="5" t="s">
        <v>229</v>
      </c>
      <c r="B164" s="19" t="s">
        <v>242</v>
      </c>
      <c r="C164" s="6">
        <v>706203</v>
      </c>
      <c r="D164" s="5" t="s">
        <v>442</v>
      </c>
      <c r="E164" s="5" t="s">
        <v>107</v>
      </c>
      <c r="F164" s="5" t="s">
        <v>110</v>
      </c>
      <c r="G164" s="52"/>
      <c r="H164" s="53"/>
      <c r="I164" s="52"/>
      <c r="J164" s="52">
        <v>180</v>
      </c>
      <c r="K164" s="15"/>
      <c r="L164" s="5"/>
      <c r="M164" s="52"/>
      <c r="N164" s="5"/>
      <c r="O164" s="52"/>
      <c r="P164" s="53"/>
      <c r="Q164" s="52"/>
      <c r="R164" s="52"/>
      <c r="S164" s="52"/>
      <c r="T164" s="16">
        <v>180</v>
      </c>
    </row>
    <row r="165" spans="1:20" ht="15" outlineLevel="2">
      <c r="A165" s="5" t="s">
        <v>229</v>
      </c>
      <c r="B165" s="19" t="s">
        <v>242</v>
      </c>
      <c r="C165" s="6">
        <v>706203</v>
      </c>
      <c r="D165" s="5" t="s">
        <v>442</v>
      </c>
      <c r="E165" s="5" t="s">
        <v>107</v>
      </c>
      <c r="F165" s="7" t="s">
        <v>860</v>
      </c>
      <c r="G165" s="8">
        <v>5.18</v>
      </c>
      <c r="H165" s="9"/>
      <c r="I165" s="8"/>
      <c r="J165" s="8"/>
      <c r="K165" s="15"/>
      <c r="L165" s="5"/>
      <c r="M165" s="8"/>
      <c r="N165" s="5"/>
      <c r="O165" s="8"/>
      <c r="P165" s="9"/>
      <c r="Q165" s="8"/>
      <c r="R165" s="8"/>
      <c r="S165" s="8"/>
      <c r="T165" s="16">
        <v>5.18</v>
      </c>
    </row>
    <row r="166" spans="1:20" ht="15" outlineLevel="2">
      <c r="A166" s="5" t="s">
        <v>229</v>
      </c>
      <c r="B166" s="19" t="s">
        <v>242</v>
      </c>
      <c r="C166" s="6">
        <v>706203</v>
      </c>
      <c r="D166" s="5" t="s">
        <v>442</v>
      </c>
      <c r="E166" s="5" t="s">
        <v>36</v>
      </c>
      <c r="F166" s="5" t="s">
        <v>36</v>
      </c>
      <c r="G166" s="52"/>
      <c r="H166" s="53"/>
      <c r="I166" s="52"/>
      <c r="J166" s="52"/>
      <c r="K166" s="15"/>
      <c r="L166" s="5"/>
      <c r="M166" s="52"/>
      <c r="N166" s="15">
        <v>0.75</v>
      </c>
      <c r="O166" s="52">
        <v>54</v>
      </c>
      <c r="P166" s="53"/>
      <c r="Q166" s="52"/>
      <c r="R166" s="52"/>
      <c r="S166" s="52"/>
      <c r="T166" s="16">
        <v>54</v>
      </c>
    </row>
    <row r="167" spans="1:20" ht="15" outlineLevel="2">
      <c r="A167" s="5" t="s">
        <v>229</v>
      </c>
      <c r="B167" s="19" t="s">
        <v>242</v>
      </c>
      <c r="C167" s="6">
        <v>706203</v>
      </c>
      <c r="D167" s="5" t="s">
        <v>442</v>
      </c>
      <c r="E167" s="5" t="s">
        <v>107</v>
      </c>
      <c r="F167" s="7" t="s">
        <v>143</v>
      </c>
      <c r="G167" s="8">
        <v>14.29</v>
      </c>
      <c r="H167" s="9">
        <v>17</v>
      </c>
      <c r="I167" s="8">
        <v>1.02</v>
      </c>
      <c r="J167" s="8"/>
      <c r="K167" s="15"/>
      <c r="L167" s="5"/>
      <c r="M167" s="8"/>
      <c r="N167" s="5"/>
      <c r="O167" s="8"/>
      <c r="P167" s="9"/>
      <c r="Q167" s="8"/>
      <c r="R167" s="8"/>
      <c r="S167" s="8"/>
      <c r="T167" s="16">
        <v>15.31</v>
      </c>
    </row>
    <row r="168" spans="1:20" ht="15" outlineLevel="2">
      <c r="A168" s="5" t="s">
        <v>229</v>
      </c>
      <c r="B168" s="19" t="s">
        <v>242</v>
      </c>
      <c r="C168" s="6">
        <v>706203</v>
      </c>
      <c r="D168" s="5" t="s">
        <v>442</v>
      </c>
      <c r="E168" s="5" t="s">
        <v>107</v>
      </c>
      <c r="F168" s="7" t="s">
        <v>214</v>
      </c>
      <c r="G168" s="8">
        <v>1.29</v>
      </c>
      <c r="H168" s="9">
        <v>1</v>
      </c>
      <c r="I168" s="8">
        <v>0.06</v>
      </c>
      <c r="J168" s="8"/>
      <c r="K168" s="15"/>
      <c r="L168" s="5"/>
      <c r="M168" s="8"/>
      <c r="N168" s="5"/>
      <c r="O168" s="8"/>
      <c r="P168" s="9"/>
      <c r="Q168" s="8"/>
      <c r="R168" s="8"/>
      <c r="S168" s="8"/>
      <c r="T168" s="16">
        <v>1.35</v>
      </c>
    </row>
    <row r="169" spans="1:20" ht="15" outlineLevel="2">
      <c r="A169" s="12" t="s">
        <v>229</v>
      </c>
      <c r="B169" s="20" t="s">
        <v>242</v>
      </c>
      <c r="C169" s="12">
        <v>706203</v>
      </c>
      <c r="D169" s="12" t="s">
        <v>442</v>
      </c>
      <c r="E169" s="12" t="s">
        <v>111</v>
      </c>
      <c r="F169" s="12" t="s">
        <v>111</v>
      </c>
      <c r="G169" s="54"/>
      <c r="H169" s="55"/>
      <c r="I169" s="54"/>
      <c r="J169" s="54"/>
      <c r="K169" s="14">
        <v>6</v>
      </c>
      <c r="L169" s="13">
        <v>0.3</v>
      </c>
      <c r="M169" s="54">
        <v>5643</v>
      </c>
      <c r="N169" s="56"/>
      <c r="O169" s="54"/>
      <c r="P169" s="55"/>
      <c r="Q169" s="54"/>
      <c r="R169" s="54"/>
      <c r="S169" s="54"/>
      <c r="T169" s="16">
        <v>5643</v>
      </c>
    </row>
    <row r="170" spans="1:20" ht="15" outlineLevel="2">
      <c r="A170" s="5" t="s">
        <v>229</v>
      </c>
      <c r="B170" s="19" t="s">
        <v>242</v>
      </c>
      <c r="C170" s="6">
        <v>706203</v>
      </c>
      <c r="D170" s="5" t="s">
        <v>442</v>
      </c>
      <c r="E170" s="5" t="s">
        <v>133</v>
      </c>
      <c r="F170" s="5" t="s">
        <v>133</v>
      </c>
      <c r="G170" s="52"/>
      <c r="H170" s="53"/>
      <c r="I170" s="52"/>
      <c r="J170" s="52"/>
      <c r="K170" s="15"/>
      <c r="L170" s="5"/>
      <c r="M170" s="52"/>
      <c r="N170" s="5"/>
      <c r="O170" s="52"/>
      <c r="P170" s="53"/>
      <c r="Q170" s="52"/>
      <c r="R170" s="52"/>
      <c r="S170" s="52">
        <v>89.92</v>
      </c>
      <c r="T170" s="16">
        <v>89.92</v>
      </c>
    </row>
    <row r="171" spans="1:20" s="72" customFormat="1" ht="15.75" outlineLevel="1" collapsed="1">
      <c r="A171" s="69"/>
      <c r="B171" s="70"/>
      <c r="C171" s="73"/>
      <c r="D171" s="70" t="s">
        <v>710</v>
      </c>
      <c r="E171" s="69"/>
      <c r="F171" s="69"/>
      <c r="G171" s="74">
        <f aca="true" t="shared" si="23" ref="G171:T171">SUBTOTAL(9,G157:G170)</f>
        <v>40782.46288734995</v>
      </c>
      <c r="H171" s="75">
        <f t="shared" si="23"/>
        <v>66133</v>
      </c>
      <c r="I171" s="74">
        <f t="shared" si="23"/>
        <v>11228.96</v>
      </c>
      <c r="J171" s="74">
        <f t="shared" si="23"/>
        <v>180</v>
      </c>
      <c r="K171" s="71">
        <f t="shared" si="23"/>
        <v>6</v>
      </c>
      <c r="L171" s="69">
        <f t="shared" si="23"/>
        <v>0.3</v>
      </c>
      <c r="M171" s="74">
        <f t="shared" si="23"/>
        <v>5643</v>
      </c>
      <c r="N171" s="71">
        <f t="shared" si="23"/>
        <v>0.75</v>
      </c>
      <c r="O171" s="74">
        <f t="shared" si="23"/>
        <v>54</v>
      </c>
      <c r="P171" s="75">
        <f t="shared" si="23"/>
        <v>0</v>
      </c>
      <c r="Q171" s="74">
        <f t="shared" si="23"/>
        <v>0</v>
      </c>
      <c r="R171" s="74">
        <f t="shared" si="23"/>
        <v>0</v>
      </c>
      <c r="S171" s="74">
        <f t="shared" si="23"/>
        <v>89.92</v>
      </c>
      <c r="T171" s="16">
        <f t="shared" si="23"/>
        <v>57978.34288734994</v>
      </c>
    </row>
    <row r="172" spans="1:20" ht="15" outlineLevel="2">
      <c r="A172" s="5" t="s">
        <v>229</v>
      </c>
      <c r="B172" s="19" t="s">
        <v>242</v>
      </c>
      <c r="C172" s="6">
        <v>706404</v>
      </c>
      <c r="D172" s="5" t="s">
        <v>443</v>
      </c>
      <c r="E172" s="5" t="s">
        <v>107</v>
      </c>
      <c r="F172" s="7">
        <v>15</v>
      </c>
      <c r="G172" s="8">
        <v>6195.2637550000145</v>
      </c>
      <c r="H172" s="9">
        <v>17654</v>
      </c>
      <c r="I172" s="8">
        <v>1765.4</v>
      </c>
      <c r="J172" s="8"/>
      <c r="K172" s="15"/>
      <c r="L172" s="5"/>
      <c r="M172" s="8"/>
      <c r="N172" s="5"/>
      <c r="O172" s="8"/>
      <c r="P172" s="9"/>
      <c r="Q172" s="8"/>
      <c r="R172" s="8"/>
      <c r="S172" s="8"/>
      <c r="T172" s="16">
        <v>7960.663755000014</v>
      </c>
    </row>
    <row r="173" spans="1:20" ht="15" outlineLevel="2">
      <c r="A173" s="5" t="s">
        <v>229</v>
      </c>
      <c r="B173" s="19" t="s">
        <v>242</v>
      </c>
      <c r="C173" s="6">
        <v>706404</v>
      </c>
      <c r="D173" s="5" t="s">
        <v>443</v>
      </c>
      <c r="E173" s="5" t="s">
        <v>107</v>
      </c>
      <c r="F173" s="7" t="s">
        <v>137</v>
      </c>
      <c r="G173" s="8">
        <v>89.4945825</v>
      </c>
      <c r="H173" s="9">
        <v>20</v>
      </c>
      <c r="I173" s="8">
        <v>1.2</v>
      </c>
      <c r="J173" s="8"/>
      <c r="K173" s="15"/>
      <c r="L173" s="5"/>
      <c r="M173" s="8"/>
      <c r="N173" s="5"/>
      <c r="O173" s="8"/>
      <c r="P173" s="9"/>
      <c r="Q173" s="8"/>
      <c r="R173" s="8"/>
      <c r="S173" s="8"/>
      <c r="T173" s="16">
        <v>90.69458250000001</v>
      </c>
    </row>
    <row r="174" spans="1:20" ht="15" outlineLevel="2">
      <c r="A174" s="5" t="s">
        <v>229</v>
      </c>
      <c r="B174" s="19" t="s">
        <v>242</v>
      </c>
      <c r="C174" s="6">
        <v>706404</v>
      </c>
      <c r="D174" s="5" t="s">
        <v>443</v>
      </c>
      <c r="E174" s="5" t="s">
        <v>107</v>
      </c>
      <c r="F174" s="7" t="s">
        <v>138</v>
      </c>
      <c r="G174" s="8">
        <v>212.099949</v>
      </c>
      <c r="H174" s="9">
        <v>120</v>
      </c>
      <c r="I174" s="8">
        <v>7.2</v>
      </c>
      <c r="J174" s="8"/>
      <c r="K174" s="15"/>
      <c r="L174" s="5"/>
      <c r="M174" s="8"/>
      <c r="N174" s="5"/>
      <c r="O174" s="8"/>
      <c r="P174" s="9"/>
      <c r="Q174" s="8"/>
      <c r="R174" s="8"/>
      <c r="S174" s="8"/>
      <c r="T174" s="16">
        <v>219.299949</v>
      </c>
    </row>
    <row r="175" spans="1:20" ht="15" outlineLevel="2">
      <c r="A175" s="5" t="s">
        <v>229</v>
      </c>
      <c r="B175" s="19" t="s">
        <v>242</v>
      </c>
      <c r="C175" s="6">
        <v>706404</v>
      </c>
      <c r="D175" s="5" t="s">
        <v>443</v>
      </c>
      <c r="E175" s="5" t="s">
        <v>107</v>
      </c>
      <c r="F175" s="7" t="s">
        <v>139</v>
      </c>
      <c r="G175" s="8">
        <v>12301.053975000004</v>
      </c>
      <c r="H175" s="9">
        <v>3402</v>
      </c>
      <c r="I175" s="8">
        <v>204.12</v>
      </c>
      <c r="J175" s="8"/>
      <c r="K175" s="15"/>
      <c r="L175" s="5"/>
      <c r="M175" s="8"/>
      <c r="N175" s="5"/>
      <c r="O175" s="8"/>
      <c r="P175" s="9"/>
      <c r="Q175" s="8"/>
      <c r="R175" s="8"/>
      <c r="S175" s="8"/>
      <c r="T175" s="16">
        <v>12505.173975000005</v>
      </c>
    </row>
    <row r="176" spans="1:20" ht="15" outlineLevel="2">
      <c r="A176" s="5" t="s">
        <v>229</v>
      </c>
      <c r="B176" s="19" t="s">
        <v>242</v>
      </c>
      <c r="C176" s="6">
        <v>706404</v>
      </c>
      <c r="D176" s="5" t="s">
        <v>443</v>
      </c>
      <c r="E176" s="5" t="s">
        <v>107</v>
      </c>
      <c r="F176" s="7" t="s">
        <v>116</v>
      </c>
      <c r="G176" s="8">
        <v>232.09770639999994</v>
      </c>
      <c r="H176" s="9">
        <v>251</v>
      </c>
      <c r="I176" s="8">
        <v>120.48</v>
      </c>
      <c r="J176" s="8"/>
      <c r="K176" s="15"/>
      <c r="L176" s="5"/>
      <c r="M176" s="8"/>
      <c r="N176" s="5"/>
      <c r="O176" s="8"/>
      <c r="P176" s="9"/>
      <c r="Q176" s="8"/>
      <c r="R176" s="8"/>
      <c r="S176" s="8"/>
      <c r="T176" s="16">
        <v>352.5777063999999</v>
      </c>
    </row>
    <row r="177" spans="1:20" ht="15" outlineLevel="2">
      <c r="A177" s="5" t="s">
        <v>229</v>
      </c>
      <c r="B177" s="19" t="s">
        <v>242</v>
      </c>
      <c r="C177" s="6">
        <v>706404</v>
      </c>
      <c r="D177" s="5" t="s">
        <v>443</v>
      </c>
      <c r="E177" s="5" t="s">
        <v>107</v>
      </c>
      <c r="F177" s="7" t="s">
        <v>171</v>
      </c>
      <c r="G177" s="8">
        <v>9.759903999999999</v>
      </c>
      <c r="H177" s="9">
        <v>4</v>
      </c>
      <c r="I177" s="8">
        <v>0.24</v>
      </c>
      <c r="J177" s="8"/>
      <c r="K177" s="15"/>
      <c r="L177" s="5"/>
      <c r="M177" s="8"/>
      <c r="N177" s="5"/>
      <c r="O177" s="8"/>
      <c r="P177" s="9"/>
      <c r="Q177" s="8"/>
      <c r="R177" s="8"/>
      <c r="S177" s="8"/>
      <c r="T177" s="16">
        <v>9.999903999999999</v>
      </c>
    </row>
    <row r="178" spans="1:20" ht="15" outlineLevel="2">
      <c r="A178" s="5" t="s">
        <v>229</v>
      </c>
      <c r="B178" s="19" t="s">
        <v>242</v>
      </c>
      <c r="C178" s="6">
        <v>706404</v>
      </c>
      <c r="D178" s="5" t="s">
        <v>443</v>
      </c>
      <c r="E178" s="5" t="s">
        <v>107</v>
      </c>
      <c r="F178" s="5" t="s">
        <v>110</v>
      </c>
      <c r="G178" s="52"/>
      <c r="H178" s="53"/>
      <c r="I178" s="52"/>
      <c r="J178" s="52">
        <v>180</v>
      </c>
      <c r="K178" s="15"/>
      <c r="L178" s="5"/>
      <c r="M178" s="52"/>
      <c r="N178" s="5"/>
      <c r="O178" s="52"/>
      <c r="P178" s="53"/>
      <c r="Q178" s="52"/>
      <c r="R178" s="52"/>
      <c r="S178" s="52"/>
      <c r="T178" s="16">
        <v>180</v>
      </c>
    </row>
    <row r="179" spans="1:20" ht="15" outlineLevel="2">
      <c r="A179" s="5" t="s">
        <v>229</v>
      </c>
      <c r="B179" s="19" t="s">
        <v>242</v>
      </c>
      <c r="C179" s="6">
        <v>706404</v>
      </c>
      <c r="D179" s="5" t="s">
        <v>443</v>
      </c>
      <c r="E179" s="5" t="s">
        <v>107</v>
      </c>
      <c r="F179" s="7" t="s">
        <v>860</v>
      </c>
      <c r="G179" s="8">
        <v>3394.58</v>
      </c>
      <c r="H179" s="9"/>
      <c r="I179" s="8"/>
      <c r="J179" s="8"/>
      <c r="K179" s="15"/>
      <c r="L179" s="5"/>
      <c r="M179" s="8"/>
      <c r="N179" s="5"/>
      <c r="O179" s="8"/>
      <c r="P179" s="9"/>
      <c r="Q179" s="8"/>
      <c r="R179" s="8"/>
      <c r="S179" s="8"/>
      <c r="T179" s="16">
        <v>3394.58</v>
      </c>
    </row>
    <row r="180" spans="1:20" ht="15" outlineLevel="2">
      <c r="A180" s="5" t="s">
        <v>229</v>
      </c>
      <c r="B180" s="19" t="s">
        <v>242</v>
      </c>
      <c r="C180" s="6">
        <v>706404</v>
      </c>
      <c r="D180" s="5" t="s">
        <v>443</v>
      </c>
      <c r="E180" s="5" t="s">
        <v>36</v>
      </c>
      <c r="F180" s="5" t="s">
        <v>36</v>
      </c>
      <c r="G180" s="52"/>
      <c r="H180" s="53"/>
      <c r="I180" s="52"/>
      <c r="J180" s="52"/>
      <c r="K180" s="15"/>
      <c r="L180" s="5"/>
      <c r="M180" s="52"/>
      <c r="N180" s="15">
        <v>3.5</v>
      </c>
      <c r="O180" s="52">
        <v>252</v>
      </c>
      <c r="P180" s="53"/>
      <c r="Q180" s="52"/>
      <c r="R180" s="52"/>
      <c r="S180" s="52"/>
      <c r="T180" s="16">
        <v>252</v>
      </c>
    </row>
    <row r="181" spans="1:20" ht="15" outlineLevel="2">
      <c r="A181" s="5" t="s">
        <v>229</v>
      </c>
      <c r="B181" s="19" t="s">
        <v>242</v>
      </c>
      <c r="C181" s="6">
        <v>706404</v>
      </c>
      <c r="D181" s="5" t="s">
        <v>443</v>
      </c>
      <c r="E181" s="5" t="s">
        <v>107</v>
      </c>
      <c r="F181" s="7" t="s">
        <v>143</v>
      </c>
      <c r="G181" s="8">
        <v>19</v>
      </c>
      <c r="H181" s="9">
        <v>26</v>
      </c>
      <c r="I181" s="8">
        <v>1.56</v>
      </c>
      <c r="J181" s="8"/>
      <c r="K181" s="15"/>
      <c r="L181" s="5"/>
      <c r="M181" s="8"/>
      <c r="N181" s="5"/>
      <c r="O181" s="8"/>
      <c r="P181" s="9"/>
      <c r="Q181" s="8"/>
      <c r="R181" s="8"/>
      <c r="S181" s="8"/>
      <c r="T181" s="16">
        <v>20.56</v>
      </c>
    </row>
    <row r="182" spans="1:20" ht="15" outlineLevel="2">
      <c r="A182" s="5" t="s">
        <v>229</v>
      </c>
      <c r="B182" s="19" t="s">
        <v>242</v>
      </c>
      <c r="C182" s="6">
        <v>706404</v>
      </c>
      <c r="D182" s="5" t="s">
        <v>443</v>
      </c>
      <c r="E182" s="5" t="s">
        <v>107</v>
      </c>
      <c r="F182" s="7" t="s">
        <v>858</v>
      </c>
      <c r="G182" s="8">
        <v>6641.96</v>
      </c>
      <c r="H182" s="9"/>
      <c r="I182" s="8"/>
      <c r="J182" s="8"/>
      <c r="K182" s="15"/>
      <c r="L182" s="5"/>
      <c r="M182" s="8"/>
      <c r="N182" s="5"/>
      <c r="O182" s="8"/>
      <c r="P182" s="9"/>
      <c r="Q182" s="8"/>
      <c r="R182" s="8"/>
      <c r="S182" s="8"/>
      <c r="T182" s="16">
        <v>6641.96</v>
      </c>
    </row>
    <row r="183" spans="1:20" ht="15" outlineLevel="2">
      <c r="A183" s="12" t="s">
        <v>229</v>
      </c>
      <c r="B183" s="20" t="s">
        <v>242</v>
      </c>
      <c r="C183" s="12">
        <v>706404</v>
      </c>
      <c r="D183" s="12" t="s">
        <v>443</v>
      </c>
      <c r="E183" s="12" t="s">
        <v>111</v>
      </c>
      <c r="F183" s="12" t="s">
        <v>111</v>
      </c>
      <c r="G183" s="54"/>
      <c r="H183" s="55"/>
      <c r="I183" s="54"/>
      <c r="J183" s="54"/>
      <c r="K183" s="14">
        <v>6</v>
      </c>
      <c r="L183" s="13">
        <v>0.54</v>
      </c>
      <c r="M183" s="54">
        <v>10157.4</v>
      </c>
      <c r="N183" s="56"/>
      <c r="O183" s="54"/>
      <c r="P183" s="55"/>
      <c r="Q183" s="54"/>
      <c r="R183" s="54"/>
      <c r="S183" s="54"/>
      <c r="T183" s="16">
        <v>10157.4</v>
      </c>
    </row>
    <row r="184" spans="1:20" ht="15" outlineLevel="2">
      <c r="A184" s="5" t="s">
        <v>229</v>
      </c>
      <c r="B184" s="19" t="s">
        <v>242</v>
      </c>
      <c r="C184" s="6">
        <v>706404</v>
      </c>
      <c r="D184" s="5" t="s">
        <v>443</v>
      </c>
      <c r="E184" s="5" t="s">
        <v>44</v>
      </c>
      <c r="F184" s="5" t="s">
        <v>44</v>
      </c>
      <c r="G184" s="52"/>
      <c r="H184" s="53"/>
      <c r="I184" s="52"/>
      <c r="J184" s="52"/>
      <c r="K184" s="15"/>
      <c r="L184" s="5"/>
      <c r="M184" s="52"/>
      <c r="N184" s="5"/>
      <c r="O184" s="52"/>
      <c r="P184" s="53">
        <v>18793</v>
      </c>
      <c r="Q184" s="52">
        <v>3571.23</v>
      </c>
      <c r="R184" s="52">
        <v>187.93</v>
      </c>
      <c r="S184" s="52"/>
      <c r="T184" s="16">
        <v>3759.16</v>
      </c>
    </row>
    <row r="185" spans="1:20" s="72" customFormat="1" ht="15.75" outlineLevel="1" collapsed="1">
      <c r="A185" s="69"/>
      <c r="B185" s="70"/>
      <c r="C185" s="73"/>
      <c r="D185" s="70" t="s">
        <v>711</v>
      </c>
      <c r="E185" s="69"/>
      <c r="F185" s="69"/>
      <c r="G185" s="74">
        <f aca="true" t="shared" si="24" ref="G185:T185">SUBTOTAL(9,G172:G184)</f>
        <v>29095.30987190002</v>
      </c>
      <c r="H185" s="75">
        <f t="shared" si="24"/>
        <v>21477</v>
      </c>
      <c r="I185" s="74">
        <f t="shared" si="24"/>
        <v>2100.2</v>
      </c>
      <c r="J185" s="74">
        <f t="shared" si="24"/>
        <v>180</v>
      </c>
      <c r="K185" s="71">
        <f t="shared" si="24"/>
        <v>6</v>
      </c>
      <c r="L185" s="69">
        <f t="shared" si="24"/>
        <v>0.54</v>
      </c>
      <c r="M185" s="74">
        <f t="shared" si="24"/>
        <v>10157.4</v>
      </c>
      <c r="N185" s="71">
        <f t="shared" si="24"/>
        <v>3.5</v>
      </c>
      <c r="O185" s="74">
        <f t="shared" si="24"/>
        <v>252</v>
      </c>
      <c r="P185" s="75">
        <f t="shared" si="24"/>
        <v>18793</v>
      </c>
      <c r="Q185" s="74">
        <f t="shared" si="24"/>
        <v>3571.23</v>
      </c>
      <c r="R185" s="74">
        <f t="shared" si="24"/>
        <v>187.93</v>
      </c>
      <c r="S185" s="74">
        <f t="shared" si="24"/>
        <v>0</v>
      </c>
      <c r="T185" s="16">
        <f t="shared" si="24"/>
        <v>45544.06987190002</v>
      </c>
    </row>
    <row r="186" spans="1:20" ht="15" outlineLevel="2">
      <c r="A186" s="5" t="s">
        <v>229</v>
      </c>
      <c r="B186" s="19" t="s">
        <v>242</v>
      </c>
      <c r="C186" s="6">
        <v>706211</v>
      </c>
      <c r="D186" s="5" t="s">
        <v>444</v>
      </c>
      <c r="E186" s="5" t="s">
        <v>107</v>
      </c>
      <c r="F186" s="7">
        <v>15</v>
      </c>
      <c r="G186" s="8">
        <v>6056.950482800041</v>
      </c>
      <c r="H186" s="9">
        <v>17319</v>
      </c>
      <c r="I186" s="8">
        <v>1731.9</v>
      </c>
      <c r="J186" s="8"/>
      <c r="K186" s="15"/>
      <c r="L186" s="5"/>
      <c r="M186" s="8"/>
      <c r="N186" s="5"/>
      <c r="O186" s="8"/>
      <c r="P186" s="9"/>
      <c r="Q186" s="8"/>
      <c r="R186" s="8"/>
      <c r="S186" s="8"/>
      <c r="T186" s="16">
        <v>7788.8504828000405</v>
      </c>
    </row>
    <row r="187" spans="1:20" ht="15" outlineLevel="2">
      <c r="A187" s="5" t="s">
        <v>229</v>
      </c>
      <c r="B187" s="19" t="s">
        <v>242</v>
      </c>
      <c r="C187" s="6">
        <v>706211</v>
      </c>
      <c r="D187" s="5" t="s">
        <v>444</v>
      </c>
      <c r="E187" s="5" t="s">
        <v>107</v>
      </c>
      <c r="F187" s="7" t="s">
        <v>137</v>
      </c>
      <c r="G187" s="8">
        <v>355.62890400000003</v>
      </c>
      <c r="H187" s="9">
        <v>53</v>
      </c>
      <c r="I187" s="8">
        <v>3.18</v>
      </c>
      <c r="J187" s="8"/>
      <c r="K187" s="15"/>
      <c r="L187" s="5"/>
      <c r="M187" s="8"/>
      <c r="N187" s="5"/>
      <c r="O187" s="8"/>
      <c r="P187" s="9"/>
      <c r="Q187" s="8"/>
      <c r="R187" s="8"/>
      <c r="S187" s="8"/>
      <c r="T187" s="16">
        <v>358.80890400000004</v>
      </c>
    </row>
    <row r="188" spans="1:20" ht="15" outlineLevel="2">
      <c r="A188" s="5" t="s">
        <v>229</v>
      </c>
      <c r="B188" s="19" t="s">
        <v>242</v>
      </c>
      <c r="C188" s="6">
        <v>706211</v>
      </c>
      <c r="D188" s="5" t="s">
        <v>444</v>
      </c>
      <c r="E188" s="5" t="s">
        <v>107</v>
      </c>
      <c r="F188" s="7" t="s">
        <v>138</v>
      </c>
      <c r="G188" s="8">
        <v>326.8976685</v>
      </c>
      <c r="H188" s="9">
        <v>207</v>
      </c>
      <c r="I188" s="8">
        <v>12.42</v>
      </c>
      <c r="J188" s="8"/>
      <c r="K188" s="15"/>
      <c r="L188" s="5"/>
      <c r="M188" s="8"/>
      <c r="N188" s="5"/>
      <c r="O188" s="8"/>
      <c r="P188" s="9"/>
      <c r="Q188" s="8"/>
      <c r="R188" s="8"/>
      <c r="S188" s="8"/>
      <c r="T188" s="16">
        <v>339.3176685</v>
      </c>
    </row>
    <row r="189" spans="1:20" ht="15" outlineLevel="2">
      <c r="A189" s="5" t="s">
        <v>229</v>
      </c>
      <c r="B189" s="19" t="s">
        <v>242</v>
      </c>
      <c r="C189" s="6">
        <v>706211</v>
      </c>
      <c r="D189" s="5" t="s">
        <v>444</v>
      </c>
      <c r="E189" s="5" t="s">
        <v>107</v>
      </c>
      <c r="F189" s="7" t="s">
        <v>139</v>
      </c>
      <c r="G189" s="8">
        <v>6752.8762</v>
      </c>
      <c r="H189" s="9">
        <v>2067</v>
      </c>
      <c r="I189" s="8">
        <v>124.02</v>
      </c>
      <c r="J189" s="8"/>
      <c r="K189" s="15"/>
      <c r="L189" s="5"/>
      <c r="M189" s="8"/>
      <c r="N189" s="5"/>
      <c r="O189" s="8"/>
      <c r="P189" s="9"/>
      <c r="Q189" s="8"/>
      <c r="R189" s="8"/>
      <c r="S189" s="8"/>
      <c r="T189" s="16">
        <v>6876.8962</v>
      </c>
    </row>
    <row r="190" spans="1:20" ht="15" outlineLevel="2">
      <c r="A190" s="5" t="s">
        <v>229</v>
      </c>
      <c r="B190" s="19" t="s">
        <v>242</v>
      </c>
      <c r="C190" s="6">
        <v>706211</v>
      </c>
      <c r="D190" s="5" t="s">
        <v>444</v>
      </c>
      <c r="E190" s="5" t="s">
        <v>107</v>
      </c>
      <c r="F190" s="7" t="s">
        <v>116</v>
      </c>
      <c r="G190" s="8">
        <v>472.07047160000013</v>
      </c>
      <c r="H190" s="9">
        <v>507</v>
      </c>
      <c r="I190" s="8">
        <v>243.36</v>
      </c>
      <c r="J190" s="8"/>
      <c r="K190" s="15"/>
      <c r="L190" s="5"/>
      <c r="M190" s="8"/>
      <c r="N190" s="5"/>
      <c r="O190" s="8"/>
      <c r="P190" s="9"/>
      <c r="Q190" s="8"/>
      <c r="R190" s="8"/>
      <c r="S190" s="8"/>
      <c r="T190" s="16">
        <v>715.4304716000001</v>
      </c>
    </row>
    <row r="191" spans="1:20" ht="15" outlineLevel="2">
      <c r="A191" s="5" t="s">
        <v>229</v>
      </c>
      <c r="B191" s="19" t="s">
        <v>242</v>
      </c>
      <c r="C191" s="6">
        <v>706211</v>
      </c>
      <c r="D191" s="5" t="s">
        <v>444</v>
      </c>
      <c r="E191" s="5" t="s">
        <v>107</v>
      </c>
      <c r="F191" s="7" t="s">
        <v>171</v>
      </c>
      <c r="G191" s="8">
        <v>76.674708</v>
      </c>
      <c r="H191" s="9">
        <v>28</v>
      </c>
      <c r="I191" s="8">
        <v>1.68</v>
      </c>
      <c r="J191" s="8"/>
      <c r="K191" s="15"/>
      <c r="L191" s="5"/>
      <c r="M191" s="8"/>
      <c r="N191" s="5"/>
      <c r="O191" s="8"/>
      <c r="P191" s="9"/>
      <c r="Q191" s="8"/>
      <c r="R191" s="8"/>
      <c r="S191" s="8"/>
      <c r="T191" s="16">
        <v>78.354708</v>
      </c>
    </row>
    <row r="192" spans="1:20" ht="15" outlineLevel="2">
      <c r="A192" s="5" t="s">
        <v>229</v>
      </c>
      <c r="B192" s="19" t="s">
        <v>242</v>
      </c>
      <c r="C192" s="6">
        <v>706211</v>
      </c>
      <c r="D192" s="5" t="s">
        <v>444</v>
      </c>
      <c r="E192" s="5" t="s">
        <v>107</v>
      </c>
      <c r="F192" s="5" t="s">
        <v>110</v>
      </c>
      <c r="G192" s="52"/>
      <c r="H192" s="53"/>
      <c r="I192" s="52"/>
      <c r="J192" s="52">
        <v>180</v>
      </c>
      <c r="K192" s="15"/>
      <c r="L192" s="5"/>
      <c r="M192" s="52"/>
      <c r="N192" s="5"/>
      <c r="O192" s="52"/>
      <c r="P192" s="53"/>
      <c r="Q192" s="52"/>
      <c r="R192" s="52"/>
      <c r="S192" s="52"/>
      <c r="T192" s="16">
        <v>180</v>
      </c>
    </row>
    <row r="193" spans="1:20" ht="15" outlineLevel="2">
      <c r="A193" s="5" t="s">
        <v>229</v>
      </c>
      <c r="B193" s="19" t="s">
        <v>242</v>
      </c>
      <c r="C193" s="6">
        <v>706211</v>
      </c>
      <c r="D193" s="5" t="s">
        <v>444</v>
      </c>
      <c r="E193" s="5" t="s">
        <v>36</v>
      </c>
      <c r="F193" s="5" t="s">
        <v>36</v>
      </c>
      <c r="G193" s="52"/>
      <c r="H193" s="53"/>
      <c r="I193" s="52"/>
      <c r="J193" s="52"/>
      <c r="K193" s="15"/>
      <c r="L193" s="5"/>
      <c r="M193" s="52"/>
      <c r="N193" s="15">
        <v>1.25</v>
      </c>
      <c r="O193" s="52">
        <v>90</v>
      </c>
      <c r="P193" s="53"/>
      <c r="Q193" s="52"/>
      <c r="R193" s="52"/>
      <c r="S193" s="52"/>
      <c r="T193" s="16">
        <v>90</v>
      </c>
    </row>
    <row r="194" spans="1:20" ht="15" outlineLevel="2">
      <c r="A194" s="5" t="s">
        <v>229</v>
      </c>
      <c r="B194" s="19" t="s">
        <v>242</v>
      </c>
      <c r="C194" s="6">
        <v>706211</v>
      </c>
      <c r="D194" s="5" t="s">
        <v>444</v>
      </c>
      <c r="E194" s="5" t="s">
        <v>107</v>
      </c>
      <c r="F194" s="7" t="s">
        <v>143</v>
      </c>
      <c r="G194" s="8">
        <v>281.37</v>
      </c>
      <c r="H194" s="9">
        <v>299</v>
      </c>
      <c r="I194" s="8">
        <v>17.94</v>
      </c>
      <c r="J194" s="8"/>
      <c r="K194" s="15"/>
      <c r="L194" s="5"/>
      <c r="M194" s="8"/>
      <c r="N194" s="5"/>
      <c r="O194" s="8"/>
      <c r="P194" s="9"/>
      <c r="Q194" s="8"/>
      <c r="R194" s="8"/>
      <c r="S194" s="8"/>
      <c r="T194" s="16">
        <v>299.31</v>
      </c>
    </row>
    <row r="195" spans="1:20" ht="15" outlineLevel="2">
      <c r="A195" s="5" t="s">
        <v>229</v>
      </c>
      <c r="B195" s="19" t="s">
        <v>242</v>
      </c>
      <c r="C195" s="6">
        <v>706211</v>
      </c>
      <c r="D195" s="5" t="s">
        <v>444</v>
      </c>
      <c r="E195" s="5" t="s">
        <v>107</v>
      </c>
      <c r="F195" s="7" t="s">
        <v>214</v>
      </c>
      <c r="G195" s="8">
        <v>5.82</v>
      </c>
      <c r="H195" s="9">
        <v>3</v>
      </c>
      <c r="I195" s="8">
        <v>0.18</v>
      </c>
      <c r="J195" s="8"/>
      <c r="K195" s="15"/>
      <c r="L195" s="5"/>
      <c r="M195" s="8"/>
      <c r="N195" s="5"/>
      <c r="O195" s="8"/>
      <c r="P195" s="9"/>
      <c r="Q195" s="8"/>
      <c r="R195" s="8"/>
      <c r="S195" s="8"/>
      <c r="T195" s="16">
        <v>6</v>
      </c>
    </row>
    <row r="196" spans="1:20" ht="15" outlineLevel="2">
      <c r="A196" s="5" t="s">
        <v>229</v>
      </c>
      <c r="B196" s="19" t="s">
        <v>242</v>
      </c>
      <c r="C196" s="6">
        <v>706211</v>
      </c>
      <c r="D196" s="5" t="s">
        <v>444</v>
      </c>
      <c r="E196" s="5" t="s">
        <v>107</v>
      </c>
      <c r="F196" s="7" t="s">
        <v>858</v>
      </c>
      <c r="G196" s="8">
        <v>118344.01</v>
      </c>
      <c r="H196" s="9"/>
      <c r="I196" s="8"/>
      <c r="J196" s="8"/>
      <c r="K196" s="15"/>
      <c r="L196" s="5"/>
      <c r="M196" s="8"/>
      <c r="N196" s="5"/>
      <c r="O196" s="8"/>
      <c r="P196" s="9"/>
      <c r="Q196" s="8"/>
      <c r="R196" s="8"/>
      <c r="S196" s="8"/>
      <c r="T196" s="16">
        <v>118344.01</v>
      </c>
    </row>
    <row r="197" spans="1:20" ht="15" outlineLevel="2">
      <c r="A197" s="5" t="s">
        <v>229</v>
      </c>
      <c r="B197" s="19" t="s">
        <v>242</v>
      </c>
      <c r="C197" s="6">
        <v>706211</v>
      </c>
      <c r="D197" s="5" t="s">
        <v>444</v>
      </c>
      <c r="E197" s="52" t="s">
        <v>107</v>
      </c>
      <c r="F197" s="6" t="s">
        <v>49</v>
      </c>
      <c r="G197" s="52">
        <v>1020</v>
      </c>
      <c r="H197" s="53"/>
      <c r="I197" s="52"/>
      <c r="J197" s="52"/>
      <c r="K197" s="15"/>
      <c r="L197" s="5"/>
      <c r="M197" s="52"/>
      <c r="N197" s="5"/>
      <c r="O197" s="52"/>
      <c r="P197" s="53"/>
      <c r="Q197" s="52"/>
      <c r="R197" s="52"/>
      <c r="S197" s="52"/>
      <c r="T197" s="16">
        <v>1020</v>
      </c>
    </row>
    <row r="198" spans="1:20" ht="15" outlineLevel="2">
      <c r="A198" s="5" t="s">
        <v>229</v>
      </c>
      <c r="B198" s="19" t="s">
        <v>242</v>
      </c>
      <c r="C198" s="6">
        <v>706211</v>
      </c>
      <c r="D198" s="5" t="s">
        <v>444</v>
      </c>
      <c r="E198" s="5" t="s">
        <v>133</v>
      </c>
      <c r="F198" s="5" t="s">
        <v>133</v>
      </c>
      <c r="G198" s="52"/>
      <c r="H198" s="53"/>
      <c r="I198" s="52"/>
      <c r="J198" s="52"/>
      <c r="K198" s="15"/>
      <c r="L198" s="5"/>
      <c r="M198" s="52"/>
      <c r="N198" s="5"/>
      <c r="O198" s="52"/>
      <c r="P198" s="53"/>
      <c r="Q198" s="52"/>
      <c r="R198" s="52"/>
      <c r="S198" s="52">
        <v>57.26</v>
      </c>
      <c r="T198" s="16">
        <v>57.26</v>
      </c>
    </row>
    <row r="199" spans="1:20" ht="15" outlineLevel="2">
      <c r="A199" s="5" t="s">
        <v>229</v>
      </c>
      <c r="B199" s="19" t="s">
        <v>242</v>
      </c>
      <c r="C199" s="6">
        <v>706211</v>
      </c>
      <c r="D199" s="5" t="s">
        <v>444</v>
      </c>
      <c r="E199" s="5" t="s">
        <v>44</v>
      </c>
      <c r="F199" s="5" t="s">
        <v>44</v>
      </c>
      <c r="G199" s="52"/>
      <c r="H199" s="53"/>
      <c r="I199" s="52"/>
      <c r="J199" s="52"/>
      <c r="K199" s="15"/>
      <c r="L199" s="5"/>
      <c r="M199" s="52"/>
      <c r="N199" s="5"/>
      <c r="O199" s="52"/>
      <c r="P199" s="53"/>
      <c r="Q199" s="52">
        <v>20323.87</v>
      </c>
      <c r="R199" s="52"/>
      <c r="S199" s="52"/>
      <c r="T199" s="16">
        <v>20323.87</v>
      </c>
    </row>
    <row r="200" spans="1:20" s="72" customFormat="1" ht="15.75" outlineLevel="1">
      <c r="A200" s="69"/>
      <c r="B200" s="70"/>
      <c r="C200" s="73"/>
      <c r="D200" s="70" t="s">
        <v>712</v>
      </c>
      <c r="E200" s="69"/>
      <c r="F200" s="69"/>
      <c r="G200" s="74">
        <f aca="true" t="shared" si="25" ref="G200:T200">SUBTOTAL(9,G186:G199)</f>
        <v>133692.29843490003</v>
      </c>
      <c r="H200" s="75">
        <f t="shared" si="25"/>
        <v>20483</v>
      </c>
      <c r="I200" s="74">
        <f t="shared" si="25"/>
        <v>2134.68</v>
      </c>
      <c r="J200" s="74">
        <f t="shared" si="25"/>
        <v>180</v>
      </c>
      <c r="K200" s="71">
        <f t="shared" si="25"/>
        <v>0</v>
      </c>
      <c r="L200" s="69">
        <f t="shared" si="25"/>
        <v>0</v>
      </c>
      <c r="M200" s="74">
        <f t="shared" si="25"/>
        <v>0</v>
      </c>
      <c r="N200" s="71">
        <f t="shared" si="25"/>
        <v>1.25</v>
      </c>
      <c r="O200" s="74">
        <f t="shared" si="25"/>
        <v>90</v>
      </c>
      <c r="P200" s="75">
        <f t="shared" si="25"/>
        <v>0</v>
      </c>
      <c r="Q200" s="74">
        <f t="shared" si="25"/>
        <v>20323.87</v>
      </c>
      <c r="R200" s="74">
        <f t="shared" si="25"/>
        <v>0</v>
      </c>
      <c r="S200" s="74">
        <f t="shared" si="25"/>
        <v>57.26</v>
      </c>
      <c r="T200" s="16">
        <f t="shared" si="25"/>
        <v>156478.10843490003</v>
      </c>
    </row>
    <row r="201" spans="1:20" ht="15" outlineLevel="2">
      <c r="A201" s="5" t="s">
        <v>229</v>
      </c>
      <c r="B201" s="19" t="s">
        <v>242</v>
      </c>
      <c r="C201" s="6">
        <v>706211</v>
      </c>
      <c r="D201" s="5" t="s">
        <v>270</v>
      </c>
      <c r="E201" s="5" t="s">
        <v>36</v>
      </c>
      <c r="F201" s="5" t="s">
        <v>36</v>
      </c>
      <c r="G201" s="52"/>
      <c r="H201" s="53"/>
      <c r="I201" s="52"/>
      <c r="J201" s="52"/>
      <c r="K201" s="15"/>
      <c r="L201" s="5"/>
      <c r="M201" s="52"/>
      <c r="N201" s="15">
        <v>1.75</v>
      </c>
      <c r="O201" s="52">
        <v>126</v>
      </c>
      <c r="P201" s="53"/>
      <c r="Q201" s="52"/>
      <c r="R201" s="52"/>
      <c r="S201" s="52"/>
      <c r="T201" s="16">
        <v>126</v>
      </c>
    </row>
    <row r="202" spans="1:20" s="72" customFormat="1" ht="15.75" outlineLevel="1">
      <c r="A202" s="69"/>
      <c r="B202" s="70"/>
      <c r="C202" s="73"/>
      <c r="D202" s="70" t="s">
        <v>713</v>
      </c>
      <c r="E202" s="69"/>
      <c r="F202" s="69"/>
      <c r="G202" s="74">
        <f aca="true" t="shared" si="26" ref="G202:T202">SUBTOTAL(9,G201:G201)</f>
        <v>0</v>
      </c>
      <c r="H202" s="75">
        <f t="shared" si="26"/>
        <v>0</v>
      </c>
      <c r="I202" s="74">
        <f t="shared" si="26"/>
        <v>0</v>
      </c>
      <c r="J202" s="74">
        <f t="shared" si="26"/>
        <v>0</v>
      </c>
      <c r="K202" s="71">
        <f t="shared" si="26"/>
        <v>0</v>
      </c>
      <c r="L202" s="69">
        <f t="shared" si="26"/>
        <v>0</v>
      </c>
      <c r="M202" s="74">
        <f t="shared" si="26"/>
        <v>0</v>
      </c>
      <c r="N202" s="71">
        <f t="shared" si="26"/>
        <v>1.75</v>
      </c>
      <c r="O202" s="74">
        <f t="shared" si="26"/>
        <v>126</v>
      </c>
      <c r="P202" s="75">
        <f t="shared" si="26"/>
        <v>0</v>
      </c>
      <c r="Q202" s="74">
        <f t="shared" si="26"/>
        <v>0</v>
      </c>
      <c r="R202" s="74">
        <f t="shared" si="26"/>
        <v>0</v>
      </c>
      <c r="S202" s="74">
        <f t="shared" si="26"/>
        <v>0</v>
      </c>
      <c r="T202" s="16">
        <f t="shared" si="26"/>
        <v>126</v>
      </c>
    </row>
    <row r="203" spans="1:20" ht="15" outlineLevel="2">
      <c r="A203" s="5" t="s">
        <v>229</v>
      </c>
      <c r="B203" s="19" t="s">
        <v>242</v>
      </c>
      <c r="C203" s="6">
        <v>705401</v>
      </c>
      <c r="D203" s="5" t="s">
        <v>445</v>
      </c>
      <c r="E203" s="5" t="s">
        <v>107</v>
      </c>
      <c r="F203" s="7" t="s">
        <v>116</v>
      </c>
      <c r="G203" s="8">
        <v>31.576173999999998</v>
      </c>
      <c r="H203" s="9">
        <v>51</v>
      </c>
      <c r="I203" s="8">
        <v>24.48</v>
      </c>
      <c r="J203" s="8"/>
      <c r="K203" s="15"/>
      <c r="L203" s="5"/>
      <c r="M203" s="8"/>
      <c r="N203" s="5"/>
      <c r="O203" s="8"/>
      <c r="P203" s="9"/>
      <c r="Q203" s="8"/>
      <c r="R203" s="8"/>
      <c r="S203" s="8"/>
      <c r="T203" s="16">
        <v>56.056174</v>
      </c>
    </row>
    <row r="204" spans="1:20" ht="15" outlineLevel="2">
      <c r="A204" s="5" t="s">
        <v>229</v>
      </c>
      <c r="B204" s="19" t="s">
        <v>242</v>
      </c>
      <c r="C204" s="6">
        <v>705401</v>
      </c>
      <c r="D204" s="5" t="s">
        <v>445</v>
      </c>
      <c r="E204" s="5" t="s">
        <v>107</v>
      </c>
      <c r="F204" s="5" t="s">
        <v>110</v>
      </c>
      <c r="G204" s="52"/>
      <c r="H204" s="53"/>
      <c r="I204" s="52"/>
      <c r="J204" s="52">
        <v>15</v>
      </c>
      <c r="K204" s="15"/>
      <c r="L204" s="5"/>
      <c r="M204" s="52"/>
      <c r="N204" s="5"/>
      <c r="O204" s="52"/>
      <c r="P204" s="53"/>
      <c r="Q204" s="52"/>
      <c r="R204" s="52"/>
      <c r="S204" s="52"/>
      <c r="T204" s="16">
        <v>15</v>
      </c>
    </row>
    <row r="205" spans="1:20" ht="15" outlineLevel="2">
      <c r="A205" s="12" t="s">
        <v>229</v>
      </c>
      <c r="B205" s="20" t="s">
        <v>242</v>
      </c>
      <c r="C205" s="12">
        <v>705401</v>
      </c>
      <c r="D205" s="12" t="s">
        <v>445</v>
      </c>
      <c r="E205" s="12" t="s">
        <v>111</v>
      </c>
      <c r="F205" s="12" t="s">
        <v>111</v>
      </c>
      <c r="G205" s="54"/>
      <c r="H205" s="55"/>
      <c r="I205" s="54"/>
      <c r="J205" s="54"/>
      <c r="K205" s="14">
        <v>6</v>
      </c>
      <c r="L205" s="13">
        <v>0.13</v>
      </c>
      <c r="M205" s="54">
        <v>2445.3</v>
      </c>
      <c r="N205" s="56"/>
      <c r="O205" s="54"/>
      <c r="P205" s="55"/>
      <c r="Q205" s="54"/>
      <c r="R205" s="54"/>
      <c r="S205" s="54"/>
      <c r="T205" s="16">
        <v>2445.3</v>
      </c>
    </row>
    <row r="206" spans="1:20" s="72" customFormat="1" ht="15.75" outlineLevel="1">
      <c r="A206" s="69"/>
      <c r="B206" s="70"/>
      <c r="C206" s="73"/>
      <c r="D206" s="70" t="s">
        <v>714</v>
      </c>
      <c r="E206" s="69"/>
      <c r="F206" s="69"/>
      <c r="G206" s="74">
        <f aca="true" t="shared" si="27" ref="G206:T206">SUBTOTAL(9,G203:G205)</f>
        <v>31.576173999999998</v>
      </c>
      <c r="H206" s="75">
        <f t="shared" si="27"/>
        <v>51</v>
      </c>
      <c r="I206" s="74">
        <f t="shared" si="27"/>
        <v>24.48</v>
      </c>
      <c r="J206" s="74">
        <f t="shared" si="27"/>
        <v>15</v>
      </c>
      <c r="K206" s="71">
        <f t="shared" si="27"/>
        <v>6</v>
      </c>
      <c r="L206" s="69">
        <f t="shared" si="27"/>
        <v>0.13</v>
      </c>
      <c r="M206" s="74">
        <f t="shared" si="27"/>
        <v>2445.3</v>
      </c>
      <c r="N206" s="71">
        <f t="shared" si="27"/>
        <v>0</v>
      </c>
      <c r="O206" s="74">
        <f t="shared" si="27"/>
        <v>0</v>
      </c>
      <c r="P206" s="75">
        <f t="shared" si="27"/>
        <v>0</v>
      </c>
      <c r="Q206" s="74">
        <f t="shared" si="27"/>
        <v>0</v>
      </c>
      <c r="R206" s="74">
        <f t="shared" si="27"/>
        <v>0</v>
      </c>
      <c r="S206" s="74">
        <f t="shared" si="27"/>
        <v>0</v>
      </c>
      <c r="T206" s="16">
        <f t="shared" si="27"/>
        <v>2516.356174</v>
      </c>
    </row>
    <row r="207" spans="1:20" ht="15" outlineLevel="2">
      <c r="A207" s="12" t="s">
        <v>229</v>
      </c>
      <c r="B207" s="20" t="s">
        <v>240</v>
      </c>
      <c r="C207" s="12">
        <v>902000</v>
      </c>
      <c r="D207" s="12" t="s">
        <v>452</v>
      </c>
      <c r="E207" s="12" t="s">
        <v>111</v>
      </c>
      <c r="F207" s="12" t="s">
        <v>111</v>
      </c>
      <c r="G207" s="54"/>
      <c r="H207" s="55"/>
      <c r="I207" s="54"/>
      <c r="J207" s="54"/>
      <c r="K207" s="14">
        <v>2</v>
      </c>
      <c r="L207" s="13">
        <v>1</v>
      </c>
      <c r="M207" s="54">
        <v>6270</v>
      </c>
      <c r="N207" s="56"/>
      <c r="O207" s="54"/>
      <c r="P207" s="55"/>
      <c r="Q207" s="54"/>
      <c r="R207" s="54"/>
      <c r="S207" s="54"/>
      <c r="T207" s="16">
        <v>6270</v>
      </c>
    </row>
    <row r="208" spans="1:20" s="72" customFormat="1" ht="15.75" outlineLevel="1">
      <c r="A208" s="69"/>
      <c r="B208" s="70"/>
      <c r="C208" s="73"/>
      <c r="D208" s="70" t="s">
        <v>721</v>
      </c>
      <c r="E208" s="69"/>
      <c r="F208" s="69"/>
      <c r="G208" s="74">
        <f aca="true" t="shared" si="28" ref="G208:T208">SUBTOTAL(9,G207:G207)</f>
        <v>0</v>
      </c>
      <c r="H208" s="75">
        <f t="shared" si="28"/>
        <v>0</v>
      </c>
      <c r="I208" s="74">
        <f t="shared" si="28"/>
        <v>0</v>
      </c>
      <c r="J208" s="74">
        <f t="shared" si="28"/>
        <v>0</v>
      </c>
      <c r="K208" s="71">
        <f t="shared" si="28"/>
        <v>2</v>
      </c>
      <c r="L208" s="69">
        <f t="shared" si="28"/>
        <v>1</v>
      </c>
      <c r="M208" s="74">
        <f t="shared" si="28"/>
        <v>6270</v>
      </c>
      <c r="N208" s="71">
        <f t="shared" si="28"/>
        <v>0</v>
      </c>
      <c r="O208" s="74">
        <f t="shared" si="28"/>
        <v>0</v>
      </c>
      <c r="P208" s="75">
        <f t="shared" si="28"/>
        <v>0</v>
      </c>
      <c r="Q208" s="74">
        <f t="shared" si="28"/>
        <v>0</v>
      </c>
      <c r="R208" s="74">
        <f t="shared" si="28"/>
        <v>0</v>
      </c>
      <c r="S208" s="74">
        <f t="shared" si="28"/>
        <v>0</v>
      </c>
      <c r="T208" s="16">
        <f t="shared" si="28"/>
        <v>6270</v>
      </c>
    </row>
    <row r="209" spans="1:20" ht="15" outlineLevel="2">
      <c r="A209" s="5" t="s">
        <v>229</v>
      </c>
      <c r="B209" s="19" t="s">
        <v>242</v>
      </c>
      <c r="C209" s="6">
        <v>706203</v>
      </c>
      <c r="D209" s="5" t="s">
        <v>461</v>
      </c>
      <c r="E209" s="5" t="s">
        <v>107</v>
      </c>
      <c r="F209" s="7" t="s">
        <v>860</v>
      </c>
      <c r="G209" s="8">
        <v>268.64</v>
      </c>
      <c r="H209" s="9"/>
      <c r="I209" s="8"/>
      <c r="J209" s="8"/>
      <c r="K209" s="15"/>
      <c r="L209" s="5"/>
      <c r="M209" s="8"/>
      <c r="N209" s="5"/>
      <c r="O209" s="8"/>
      <c r="P209" s="9"/>
      <c r="Q209" s="8"/>
      <c r="R209" s="8"/>
      <c r="S209" s="8"/>
      <c r="T209" s="16">
        <v>268.64</v>
      </c>
    </row>
    <row r="210" spans="1:20" s="72" customFormat="1" ht="15.75" outlineLevel="1">
      <c r="A210" s="69"/>
      <c r="B210" s="70"/>
      <c r="C210" s="73"/>
      <c r="D210" s="70" t="s">
        <v>734</v>
      </c>
      <c r="E210" s="69"/>
      <c r="F210" s="69"/>
      <c r="G210" s="74">
        <f aca="true" t="shared" si="29" ref="G210:T210">SUBTOTAL(9,G209:G209)</f>
        <v>268.64</v>
      </c>
      <c r="H210" s="75">
        <f t="shared" si="29"/>
        <v>0</v>
      </c>
      <c r="I210" s="74">
        <f t="shared" si="29"/>
        <v>0</v>
      </c>
      <c r="J210" s="74">
        <f t="shared" si="29"/>
        <v>0</v>
      </c>
      <c r="K210" s="71">
        <f t="shared" si="29"/>
        <v>0</v>
      </c>
      <c r="L210" s="69">
        <f t="shared" si="29"/>
        <v>0</v>
      </c>
      <c r="M210" s="74">
        <f t="shared" si="29"/>
        <v>0</v>
      </c>
      <c r="N210" s="71">
        <f t="shared" si="29"/>
        <v>0</v>
      </c>
      <c r="O210" s="74">
        <f t="shared" si="29"/>
        <v>0</v>
      </c>
      <c r="P210" s="75">
        <f t="shared" si="29"/>
        <v>0</v>
      </c>
      <c r="Q210" s="74">
        <f t="shared" si="29"/>
        <v>0</v>
      </c>
      <c r="R210" s="74">
        <f t="shared" si="29"/>
        <v>0</v>
      </c>
      <c r="S210" s="74">
        <f t="shared" si="29"/>
        <v>0</v>
      </c>
      <c r="T210" s="16">
        <f t="shared" si="29"/>
        <v>268.64</v>
      </c>
    </row>
    <row r="211" spans="1:20" ht="15" outlineLevel="2">
      <c r="A211" s="5" t="s">
        <v>229</v>
      </c>
      <c r="B211" s="19" t="s">
        <v>47</v>
      </c>
      <c r="C211" s="6">
        <v>701000</v>
      </c>
      <c r="D211" s="5" t="s">
        <v>48</v>
      </c>
      <c r="E211" s="5" t="s">
        <v>133</v>
      </c>
      <c r="F211" s="5" t="s">
        <v>133</v>
      </c>
      <c r="G211" s="52"/>
      <c r="H211" s="53"/>
      <c r="I211" s="52"/>
      <c r="J211" s="52"/>
      <c r="K211" s="15"/>
      <c r="L211" s="5"/>
      <c r="M211" s="52"/>
      <c r="N211" s="5"/>
      <c r="O211" s="52"/>
      <c r="P211" s="53"/>
      <c r="Q211" s="52"/>
      <c r="R211" s="52"/>
      <c r="S211" s="52">
        <v>8.63</v>
      </c>
      <c r="T211" s="16">
        <v>8.63</v>
      </c>
    </row>
    <row r="212" spans="1:20" s="72" customFormat="1" ht="15.75" outlineLevel="1">
      <c r="A212" s="69"/>
      <c r="B212" s="70"/>
      <c r="C212" s="73"/>
      <c r="D212" s="70" t="s">
        <v>744</v>
      </c>
      <c r="E212" s="69"/>
      <c r="F212" s="69"/>
      <c r="G212" s="74">
        <f aca="true" t="shared" si="30" ref="G212:T212">SUBTOTAL(9,G211:G211)</f>
        <v>0</v>
      </c>
      <c r="H212" s="75">
        <f t="shared" si="30"/>
        <v>0</v>
      </c>
      <c r="I212" s="74">
        <f t="shared" si="30"/>
        <v>0</v>
      </c>
      <c r="J212" s="74">
        <f t="shared" si="30"/>
        <v>0</v>
      </c>
      <c r="K212" s="71">
        <f t="shared" si="30"/>
        <v>0</v>
      </c>
      <c r="L212" s="69">
        <f t="shared" si="30"/>
        <v>0</v>
      </c>
      <c r="M212" s="74">
        <f t="shared" si="30"/>
        <v>0</v>
      </c>
      <c r="N212" s="71">
        <f t="shared" si="30"/>
        <v>0</v>
      </c>
      <c r="O212" s="74">
        <f t="shared" si="30"/>
        <v>0</v>
      </c>
      <c r="P212" s="75">
        <f t="shared" si="30"/>
        <v>0</v>
      </c>
      <c r="Q212" s="74">
        <f t="shared" si="30"/>
        <v>0</v>
      </c>
      <c r="R212" s="74">
        <f t="shared" si="30"/>
        <v>0</v>
      </c>
      <c r="S212" s="74">
        <f t="shared" si="30"/>
        <v>8.63</v>
      </c>
      <c r="T212" s="16">
        <f t="shared" si="30"/>
        <v>8.63</v>
      </c>
    </row>
    <row r="213" spans="1:20" s="72" customFormat="1" ht="15.75" outlineLevel="1" collapsed="1">
      <c r="A213" s="69"/>
      <c r="B213" s="70"/>
      <c r="C213" s="73"/>
      <c r="D213" s="70" t="s">
        <v>514</v>
      </c>
      <c r="E213" s="69"/>
      <c r="F213" s="69"/>
      <c r="G213" s="74">
        <f aca="true" t="shared" si="31" ref="G213:T213">SUBTOTAL(9,G5:G211)</f>
        <v>238383.913858</v>
      </c>
      <c r="H213" s="75">
        <f t="shared" si="31"/>
        <v>164775</v>
      </c>
      <c r="I213" s="74">
        <f t="shared" si="31"/>
        <v>24329.08</v>
      </c>
      <c r="J213" s="74">
        <f t="shared" si="31"/>
        <v>3405</v>
      </c>
      <c r="K213" s="71">
        <f t="shared" si="31"/>
        <v>55</v>
      </c>
      <c r="L213" s="69">
        <f t="shared" si="31"/>
        <v>5.4287</v>
      </c>
      <c r="M213" s="74">
        <f t="shared" si="31"/>
        <v>55982.949</v>
      </c>
      <c r="N213" s="71">
        <f t="shared" si="31"/>
        <v>19.75</v>
      </c>
      <c r="O213" s="74">
        <f t="shared" si="31"/>
        <v>1422</v>
      </c>
      <c r="P213" s="75">
        <f t="shared" si="31"/>
        <v>33753</v>
      </c>
      <c r="Q213" s="74">
        <f t="shared" si="31"/>
        <v>26267.379999999997</v>
      </c>
      <c r="R213" s="74">
        <f t="shared" si="31"/>
        <v>337.53</v>
      </c>
      <c r="S213" s="74">
        <f t="shared" si="31"/>
        <v>179.35</v>
      </c>
      <c r="T213" s="16">
        <f t="shared" si="31"/>
        <v>350307.20285800006</v>
      </c>
    </row>
  </sheetData>
  <sheetProtection/>
  <autoFilter ref="A4:T212"/>
  <printOptions/>
  <pageMargins left="0.25" right="0.25" top="0.25" bottom="0.25" header="0.5" footer="0.5"/>
  <pageSetup fitToHeight="50" fitToWidth="1" horizontalDpi="600" verticalDpi="600" orientation="landscape" paperSize="5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zoomScalePageLayoutView="0" workbookViewId="0" topLeftCell="A1">
      <pane xSplit="1" ySplit="4" topLeftCell="K87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8.88671875" style="58" customWidth="1"/>
    <col min="3" max="3" width="8.88671875" style="59" customWidth="1"/>
    <col min="4" max="6" width="8.88671875" style="4" customWidth="1"/>
    <col min="7" max="7" width="10.4453125" style="60" bestFit="1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38.25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outlineLevel="2">
      <c r="A5" s="5" t="s">
        <v>172</v>
      </c>
      <c r="B5" s="19" t="s">
        <v>173</v>
      </c>
      <c r="C5" s="6" t="s">
        <v>174</v>
      </c>
      <c r="D5" s="5" t="s">
        <v>303</v>
      </c>
      <c r="E5" s="5" t="s">
        <v>107</v>
      </c>
      <c r="F5" s="7">
        <v>15</v>
      </c>
      <c r="G5" s="8">
        <v>1.0499880000000001</v>
      </c>
      <c r="H5" s="9">
        <v>3</v>
      </c>
      <c r="I5" s="8">
        <v>0.3</v>
      </c>
      <c r="J5" s="8"/>
      <c r="K5" s="15"/>
      <c r="L5" s="5"/>
      <c r="M5" s="8"/>
      <c r="N5" s="5"/>
      <c r="O5" s="8"/>
      <c r="P5" s="9"/>
      <c r="Q5" s="8"/>
      <c r="R5" s="8"/>
      <c r="S5" s="8"/>
      <c r="T5" s="16">
        <v>1.3499880000000002</v>
      </c>
    </row>
    <row r="6" spans="1:20" ht="15" outlineLevel="2">
      <c r="A6" s="5" t="s">
        <v>172</v>
      </c>
      <c r="B6" s="19" t="s">
        <v>173</v>
      </c>
      <c r="C6" s="6" t="s">
        <v>174</v>
      </c>
      <c r="D6" s="5" t="s">
        <v>303</v>
      </c>
      <c r="E6" s="5" t="s">
        <v>107</v>
      </c>
      <c r="F6" s="7" t="s">
        <v>138</v>
      </c>
      <c r="G6" s="8">
        <v>2.588928</v>
      </c>
      <c r="H6" s="9">
        <v>2</v>
      </c>
      <c r="I6" s="8">
        <v>0.12</v>
      </c>
      <c r="J6" s="8"/>
      <c r="K6" s="15"/>
      <c r="L6" s="5"/>
      <c r="M6" s="8"/>
      <c r="N6" s="5"/>
      <c r="O6" s="8"/>
      <c r="P6" s="9"/>
      <c r="Q6" s="8"/>
      <c r="R6" s="8"/>
      <c r="S6" s="8"/>
      <c r="T6" s="16">
        <v>2.7089280000000002</v>
      </c>
    </row>
    <row r="7" spans="1:20" ht="15" outlineLevel="2">
      <c r="A7" s="5" t="s">
        <v>172</v>
      </c>
      <c r="B7" s="19" t="s">
        <v>173</v>
      </c>
      <c r="C7" s="6" t="s">
        <v>174</v>
      </c>
      <c r="D7" s="5" t="s">
        <v>303</v>
      </c>
      <c r="E7" s="5" t="s">
        <v>107</v>
      </c>
      <c r="F7" s="7" t="s">
        <v>139</v>
      </c>
      <c r="G7" s="8">
        <v>0.8931999999999999</v>
      </c>
      <c r="H7" s="9">
        <v>2</v>
      </c>
      <c r="I7" s="8">
        <v>0.12</v>
      </c>
      <c r="J7" s="8"/>
      <c r="K7" s="15"/>
      <c r="L7" s="5"/>
      <c r="M7" s="8"/>
      <c r="N7" s="5"/>
      <c r="O7" s="8"/>
      <c r="P7" s="9"/>
      <c r="Q7" s="8"/>
      <c r="R7" s="8"/>
      <c r="S7" s="8"/>
      <c r="T7" s="16">
        <v>1.0131999999999999</v>
      </c>
    </row>
    <row r="8" spans="1:20" ht="15" outlineLevel="2">
      <c r="A8" s="5" t="s">
        <v>172</v>
      </c>
      <c r="B8" s="19" t="s">
        <v>173</v>
      </c>
      <c r="C8" s="6" t="s">
        <v>174</v>
      </c>
      <c r="D8" s="5" t="s">
        <v>303</v>
      </c>
      <c r="E8" s="5" t="s">
        <v>107</v>
      </c>
      <c r="F8" s="5" t="s">
        <v>110</v>
      </c>
      <c r="G8" s="52"/>
      <c r="H8" s="53"/>
      <c r="I8" s="52"/>
      <c r="J8" s="52">
        <v>60</v>
      </c>
      <c r="K8" s="15"/>
      <c r="L8" s="5"/>
      <c r="M8" s="52"/>
      <c r="N8" s="5"/>
      <c r="O8" s="52"/>
      <c r="P8" s="53"/>
      <c r="Q8" s="52"/>
      <c r="R8" s="52"/>
      <c r="S8" s="52"/>
      <c r="T8" s="16">
        <v>60</v>
      </c>
    </row>
    <row r="9" spans="1:20" ht="15" outlineLevel="2">
      <c r="A9" s="12" t="s">
        <v>172</v>
      </c>
      <c r="B9" s="20" t="s">
        <v>173</v>
      </c>
      <c r="C9" s="12" t="s">
        <v>512</v>
      </c>
      <c r="D9" s="12" t="s">
        <v>303</v>
      </c>
      <c r="E9" s="12" t="s">
        <v>111</v>
      </c>
      <c r="F9" s="12" t="s">
        <v>111</v>
      </c>
      <c r="G9" s="54"/>
      <c r="H9" s="55"/>
      <c r="I9" s="54"/>
      <c r="J9" s="54"/>
      <c r="K9" s="14">
        <v>1</v>
      </c>
      <c r="L9" s="13">
        <v>1</v>
      </c>
      <c r="M9" s="54">
        <v>3135</v>
      </c>
      <c r="N9" s="56"/>
      <c r="O9" s="54"/>
      <c r="P9" s="55"/>
      <c r="Q9" s="54"/>
      <c r="R9" s="54"/>
      <c r="S9" s="54"/>
      <c r="T9" s="16">
        <v>3135</v>
      </c>
    </row>
    <row r="10" spans="1:20" s="72" customFormat="1" ht="15.75" outlineLevel="1">
      <c r="A10" s="77"/>
      <c r="B10" s="78"/>
      <c r="C10" s="77"/>
      <c r="D10" s="78" t="s">
        <v>548</v>
      </c>
      <c r="E10" s="77"/>
      <c r="F10" s="77"/>
      <c r="G10" s="79">
        <f aca="true" t="shared" si="0" ref="G10:T10">SUBTOTAL(9,G5:G9)</f>
        <v>4.532116</v>
      </c>
      <c r="H10" s="80">
        <f t="shared" si="0"/>
        <v>7</v>
      </c>
      <c r="I10" s="79">
        <f t="shared" si="0"/>
        <v>0.54</v>
      </c>
      <c r="J10" s="79">
        <f t="shared" si="0"/>
        <v>60</v>
      </c>
      <c r="K10" s="81">
        <f t="shared" si="0"/>
        <v>1</v>
      </c>
      <c r="L10" s="82">
        <f t="shared" si="0"/>
        <v>1</v>
      </c>
      <c r="M10" s="79">
        <f t="shared" si="0"/>
        <v>3135</v>
      </c>
      <c r="N10" s="83">
        <f t="shared" si="0"/>
        <v>0</v>
      </c>
      <c r="O10" s="79">
        <f t="shared" si="0"/>
        <v>0</v>
      </c>
      <c r="P10" s="80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0</v>
      </c>
      <c r="T10" s="16">
        <f t="shared" si="0"/>
        <v>3200.072116</v>
      </c>
    </row>
    <row r="11" spans="1:20" ht="15" outlineLevel="2">
      <c r="A11" s="5" t="s">
        <v>172</v>
      </c>
      <c r="B11" s="19" t="s">
        <v>173</v>
      </c>
      <c r="C11" s="6">
        <v>901000</v>
      </c>
      <c r="D11" s="5" t="s">
        <v>393</v>
      </c>
      <c r="E11" s="5" t="s">
        <v>107</v>
      </c>
      <c r="F11" s="7">
        <v>15</v>
      </c>
      <c r="G11" s="8">
        <v>2295.000977</v>
      </c>
      <c r="H11" s="9">
        <v>6604</v>
      </c>
      <c r="I11" s="8">
        <v>660.4</v>
      </c>
      <c r="J11" s="8"/>
      <c r="K11" s="15"/>
      <c r="L11" s="5"/>
      <c r="M11" s="8"/>
      <c r="N11" s="5"/>
      <c r="O11" s="8"/>
      <c r="P11" s="9"/>
      <c r="Q11" s="8"/>
      <c r="R11" s="8"/>
      <c r="S11" s="8"/>
      <c r="T11" s="16">
        <v>2955.4009770000002</v>
      </c>
    </row>
    <row r="12" spans="1:20" ht="15" outlineLevel="2">
      <c r="A12" s="5" t="s">
        <v>172</v>
      </c>
      <c r="B12" s="19" t="s">
        <v>173</v>
      </c>
      <c r="C12" s="6">
        <v>901000</v>
      </c>
      <c r="D12" s="5" t="s">
        <v>393</v>
      </c>
      <c r="E12" s="5" t="s">
        <v>107</v>
      </c>
      <c r="F12" s="7" t="s">
        <v>137</v>
      </c>
      <c r="G12" s="8">
        <v>100.613138</v>
      </c>
      <c r="H12" s="9">
        <v>23</v>
      </c>
      <c r="I12" s="8">
        <v>1.38</v>
      </c>
      <c r="J12" s="8"/>
      <c r="K12" s="15"/>
      <c r="L12" s="5"/>
      <c r="M12" s="8"/>
      <c r="N12" s="5"/>
      <c r="O12" s="8"/>
      <c r="P12" s="9"/>
      <c r="Q12" s="8"/>
      <c r="R12" s="8"/>
      <c r="S12" s="8"/>
      <c r="T12" s="16">
        <v>101.993138</v>
      </c>
    </row>
    <row r="13" spans="1:20" ht="15" outlineLevel="2">
      <c r="A13" s="5" t="s">
        <v>172</v>
      </c>
      <c r="B13" s="19" t="s">
        <v>173</v>
      </c>
      <c r="C13" s="6">
        <v>901000</v>
      </c>
      <c r="D13" s="5" t="s">
        <v>393</v>
      </c>
      <c r="E13" s="5" t="s">
        <v>107</v>
      </c>
      <c r="F13" s="7" t="s">
        <v>138</v>
      </c>
      <c r="G13" s="8">
        <v>472.39845600000007</v>
      </c>
      <c r="H13" s="9">
        <v>221</v>
      </c>
      <c r="I13" s="8">
        <v>13.26</v>
      </c>
      <c r="J13" s="8"/>
      <c r="K13" s="15"/>
      <c r="L13" s="5"/>
      <c r="M13" s="8"/>
      <c r="N13" s="5"/>
      <c r="O13" s="8"/>
      <c r="P13" s="9"/>
      <c r="Q13" s="8"/>
      <c r="R13" s="8"/>
      <c r="S13" s="8"/>
      <c r="T13" s="16">
        <v>485.65845600000006</v>
      </c>
    </row>
    <row r="14" spans="1:20" ht="15" outlineLevel="2">
      <c r="A14" s="5" t="s">
        <v>172</v>
      </c>
      <c r="B14" s="19" t="s">
        <v>173</v>
      </c>
      <c r="C14" s="6">
        <v>901000</v>
      </c>
      <c r="D14" s="5" t="s">
        <v>393</v>
      </c>
      <c r="E14" s="5" t="s">
        <v>107</v>
      </c>
      <c r="F14" s="7" t="s">
        <v>139</v>
      </c>
      <c r="G14" s="8">
        <v>543.3041249999999</v>
      </c>
      <c r="H14" s="9">
        <v>496</v>
      </c>
      <c r="I14" s="8">
        <v>29.76</v>
      </c>
      <c r="J14" s="8"/>
      <c r="K14" s="15"/>
      <c r="L14" s="5"/>
      <c r="M14" s="8"/>
      <c r="N14" s="5"/>
      <c r="O14" s="8"/>
      <c r="P14" s="9"/>
      <c r="Q14" s="8"/>
      <c r="R14" s="8"/>
      <c r="S14" s="8"/>
      <c r="T14" s="16">
        <v>573.0641249999999</v>
      </c>
    </row>
    <row r="15" spans="1:20" ht="15" outlineLevel="2">
      <c r="A15" s="5" t="s">
        <v>172</v>
      </c>
      <c r="B15" s="19" t="s">
        <v>173</v>
      </c>
      <c r="C15" s="6">
        <v>901000</v>
      </c>
      <c r="D15" s="5" t="s">
        <v>393</v>
      </c>
      <c r="E15" s="5" t="s">
        <v>107</v>
      </c>
      <c r="F15" s="7" t="s">
        <v>116</v>
      </c>
      <c r="G15" s="8">
        <v>270.32776120000017</v>
      </c>
      <c r="H15" s="9">
        <v>403</v>
      </c>
      <c r="I15" s="8">
        <v>193.44</v>
      </c>
      <c r="J15" s="8"/>
      <c r="K15" s="15"/>
      <c r="L15" s="5"/>
      <c r="M15" s="8"/>
      <c r="N15" s="5"/>
      <c r="O15" s="8"/>
      <c r="P15" s="9"/>
      <c r="Q15" s="8"/>
      <c r="R15" s="8"/>
      <c r="S15" s="8"/>
      <c r="T15" s="16">
        <v>463.76776120000017</v>
      </c>
    </row>
    <row r="16" spans="1:20" ht="15" outlineLevel="2">
      <c r="A16" s="5" t="s">
        <v>172</v>
      </c>
      <c r="B16" s="19" t="s">
        <v>173</v>
      </c>
      <c r="C16" s="6">
        <v>901000</v>
      </c>
      <c r="D16" s="5" t="s">
        <v>393</v>
      </c>
      <c r="E16" s="5" t="s">
        <v>107</v>
      </c>
      <c r="F16" s="5" t="s">
        <v>110</v>
      </c>
      <c r="G16" s="52"/>
      <c r="H16" s="53"/>
      <c r="I16" s="52"/>
      <c r="J16" s="52">
        <v>180</v>
      </c>
      <c r="K16" s="15"/>
      <c r="L16" s="5"/>
      <c r="M16" s="52"/>
      <c r="N16" s="5"/>
      <c r="O16" s="52"/>
      <c r="P16" s="53"/>
      <c r="Q16" s="52"/>
      <c r="R16" s="52"/>
      <c r="S16" s="52"/>
      <c r="T16" s="16">
        <v>180</v>
      </c>
    </row>
    <row r="17" spans="1:20" ht="15" outlineLevel="2">
      <c r="A17" s="5" t="s">
        <v>172</v>
      </c>
      <c r="B17" s="19" t="s">
        <v>173</v>
      </c>
      <c r="C17" s="6">
        <v>901000</v>
      </c>
      <c r="D17" s="5" t="s">
        <v>393</v>
      </c>
      <c r="E17" s="5" t="s">
        <v>107</v>
      </c>
      <c r="F17" s="7" t="s">
        <v>860</v>
      </c>
      <c r="G17" s="8">
        <v>0.44</v>
      </c>
      <c r="H17" s="9"/>
      <c r="I17" s="8"/>
      <c r="J17" s="8"/>
      <c r="K17" s="15"/>
      <c r="L17" s="5"/>
      <c r="M17" s="8"/>
      <c r="N17" s="5"/>
      <c r="O17" s="8"/>
      <c r="P17" s="9"/>
      <c r="Q17" s="8"/>
      <c r="R17" s="8"/>
      <c r="S17" s="8"/>
      <c r="T17" s="16">
        <v>0.44</v>
      </c>
    </row>
    <row r="18" spans="1:20" ht="15" outlineLevel="2">
      <c r="A18" s="5" t="s">
        <v>172</v>
      </c>
      <c r="B18" s="19" t="s">
        <v>173</v>
      </c>
      <c r="C18" s="6">
        <v>901000</v>
      </c>
      <c r="D18" s="5" t="s">
        <v>393</v>
      </c>
      <c r="E18" s="5" t="s">
        <v>36</v>
      </c>
      <c r="F18" s="5" t="s">
        <v>36</v>
      </c>
      <c r="G18" s="52"/>
      <c r="H18" s="53"/>
      <c r="I18" s="52"/>
      <c r="J18" s="52"/>
      <c r="K18" s="15"/>
      <c r="L18" s="5"/>
      <c r="M18" s="52"/>
      <c r="N18" s="15">
        <v>0.75</v>
      </c>
      <c r="O18" s="52">
        <v>54</v>
      </c>
      <c r="P18" s="53"/>
      <c r="Q18" s="52"/>
      <c r="R18" s="52"/>
      <c r="S18" s="52"/>
      <c r="T18" s="16">
        <v>54</v>
      </c>
    </row>
    <row r="19" spans="1:20" ht="15" outlineLevel="2">
      <c r="A19" s="5" t="s">
        <v>172</v>
      </c>
      <c r="B19" s="19" t="s">
        <v>173</v>
      </c>
      <c r="C19" s="6">
        <v>901000</v>
      </c>
      <c r="D19" s="5" t="s">
        <v>393</v>
      </c>
      <c r="E19" s="5" t="s">
        <v>107</v>
      </c>
      <c r="F19" s="7" t="s">
        <v>154</v>
      </c>
      <c r="G19" s="8">
        <v>137.52200000000002</v>
      </c>
      <c r="H19" s="9">
        <v>426</v>
      </c>
      <c r="I19" s="8">
        <v>25.56</v>
      </c>
      <c r="J19" s="8"/>
      <c r="K19" s="15"/>
      <c r="L19" s="5"/>
      <c r="M19" s="8"/>
      <c r="N19" s="5"/>
      <c r="O19" s="8"/>
      <c r="P19" s="9"/>
      <c r="Q19" s="8"/>
      <c r="R19" s="8"/>
      <c r="S19" s="8"/>
      <c r="T19" s="16">
        <v>163.08200000000002</v>
      </c>
    </row>
    <row r="20" spans="1:20" ht="15" outlineLevel="2">
      <c r="A20" s="12" t="s">
        <v>172</v>
      </c>
      <c r="B20" s="20" t="s">
        <v>173</v>
      </c>
      <c r="C20" s="12">
        <v>901000</v>
      </c>
      <c r="D20" s="12" t="s">
        <v>393</v>
      </c>
      <c r="E20" s="12" t="s">
        <v>111</v>
      </c>
      <c r="F20" s="12" t="s">
        <v>111</v>
      </c>
      <c r="G20" s="54"/>
      <c r="H20" s="55"/>
      <c r="I20" s="54"/>
      <c r="J20" s="54"/>
      <c r="K20" s="14">
        <v>2</v>
      </c>
      <c r="L20" s="13">
        <v>0.37</v>
      </c>
      <c r="M20" s="54">
        <v>2319.9</v>
      </c>
      <c r="N20" s="56"/>
      <c r="O20" s="54"/>
      <c r="P20" s="55"/>
      <c r="Q20" s="54"/>
      <c r="R20" s="54"/>
      <c r="S20" s="54"/>
      <c r="T20" s="16">
        <v>2319.9</v>
      </c>
    </row>
    <row r="21" spans="1:20" s="72" customFormat="1" ht="15.75" outlineLevel="1">
      <c r="A21" s="77"/>
      <c r="B21" s="78"/>
      <c r="C21" s="77"/>
      <c r="D21" s="78" t="s">
        <v>654</v>
      </c>
      <c r="E21" s="77"/>
      <c r="F21" s="77"/>
      <c r="G21" s="79">
        <f aca="true" t="shared" si="1" ref="G21:T21">SUBTOTAL(9,G11:G20)</f>
        <v>3819.6064572</v>
      </c>
      <c r="H21" s="80">
        <f t="shared" si="1"/>
        <v>8173</v>
      </c>
      <c r="I21" s="79">
        <f t="shared" si="1"/>
        <v>923.8</v>
      </c>
      <c r="J21" s="79">
        <f t="shared" si="1"/>
        <v>180</v>
      </c>
      <c r="K21" s="81">
        <f t="shared" si="1"/>
        <v>2</v>
      </c>
      <c r="L21" s="82">
        <f t="shared" si="1"/>
        <v>0.37</v>
      </c>
      <c r="M21" s="79">
        <f t="shared" si="1"/>
        <v>2319.9</v>
      </c>
      <c r="N21" s="83">
        <f t="shared" si="1"/>
        <v>0.75</v>
      </c>
      <c r="O21" s="79">
        <f t="shared" si="1"/>
        <v>54</v>
      </c>
      <c r="P21" s="80">
        <f t="shared" si="1"/>
        <v>0</v>
      </c>
      <c r="Q21" s="79">
        <f t="shared" si="1"/>
        <v>0</v>
      </c>
      <c r="R21" s="79">
        <f t="shared" si="1"/>
        <v>0</v>
      </c>
      <c r="S21" s="79">
        <f t="shared" si="1"/>
        <v>0</v>
      </c>
      <c r="T21" s="16">
        <f t="shared" si="1"/>
        <v>7297.3064572</v>
      </c>
    </row>
    <row r="22" spans="1:20" ht="15" outlineLevel="2">
      <c r="A22" s="5" t="s">
        <v>172</v>
      </c>
      <c r="B22" s="19" t="s">
        <v>173</v>
      </c>
      <c r="C22" s="6" t="s">
        <v>235</v>
      </c>
      <c r="D22" s="5" t="s">
        <v>395</v>
      </c>
      <c r="E22" s="5" t="s">
        <v>107</v>
      </c>
      <c r="F22" s="7">
        <v>15</v>
      </c>
      <c r="G22" s="8">
        <v>278.27770200000003</v>
      </c>
      <c r="H22" s="9">
        <v>797</v>
      </c>
      <c r="I22" s="8">
        <v>79.7</v>
      </c>
      <c r="J22" s="8"/>
      <c r="K22" s="15"/>
      <c r="L22" s="5"/>
      <c r="M22" s="8"/>
      <c r="N22" s="5"/>
      <c r="O22" s="8"/>
      <c r="P22" s="9"/>
      <c r="Q22" s="8"/>
      <c r="R22" s="8"/>
      <c r="S22" s="8"/>
      <c r="T22" s="16">
        <v>357.977702</v>
      </c>
    </row>
    <row r="23" spans="1:20" ht="15" outlineLevel="2">
      <c r="A23" s="5" t="s">
        <v>172</v>
      </c>
      <c r="B23" s="19" t="s">
        <v>173</v>
      </c>
      <c r="C23" s="6" t="s">
        <v>235</v>
      </c>
      <c r="D23" s="5" t="s">
        <v>395</v>
      </c>
      <c r="E23" s="5" t="s">
        <v>107</v>
      </c>
      <c r="F23" s="7" t="s">
        <v>137</v>
      </c>
      <c r="G23" s="8">
        <v>122.59263650000001</v>
      </c>
      <c r="H23" s="9">
        <v>37</v>
      </c>
      <c r="I23" s="8">
        <v>2.22</v>
      </c>
      <c r="J23" s="8"/>
      <c r="K23" s="15"/>
      <c r="L23" s="5"/>
      <c r="M23" s="8"/>
      <c r="N23" s="5"/>
      <c r="O23" s="8"/>
      <c r="P23" s="9"/>
      <c r="Q23" s="8"/>
      <c r="R23" s="8"/>
      <c r="S23" s="8"/>
      <c r="T23" s="16">
        <v>124.81263650000001</v>
      </c>
    </row>
    <row r="24" spans="1:20" ht="15" outlineLevel="2">
      <c r="A24" s="5" t="s">
        <v>172</v>
      </c>
      <c r="B24" s="19" t="s">
        <v>173</v>
      </c>
      <c r="C24" s="6" t="s">
        <v>235</v>
      </c>
      <c r="D24" s="5" t="s">
        <v>395</v>
      </c>
      <c r="E24" s="5" t="s">
        <v>107</v>
      </c>
      <c r="F24" s="7" t="s">
        <v>138</v>
      </c>
      <c r="G24" s="8">
        <v>212.160627</v>
      </c>
      <c r="H24" s="9">
        <v>153</v>
      </c>
      <c r="I24" s="8">
        <v>9.18</v>
      </c>
      <c r="J24" s="8"/>
      <c r="K24" s="15"/>
      <c r="L24" s="5"/>
      <c r="M24" s="8"/>
      <c r="N24" s="5"/>
      <c r="O24" s="8"/>
      <c r="P24" s="9"/>
      <c r="Q24" s="8"/>
      <c r="R24" s="8"/>
      <c r="S24" s="8"/>
      <c r="T24" s="16">
        <v>221.340627</v>
      </c>
    </row>
    <row r="25" spans="1:20" ht="15" outlineLevel="2">
      <c r="A25" s="5" t="s">
        <v>172</v>
      </c>
      <c r="B25" s="19" t="s">
        <v>173</v>
      </c>
      <c r="C25" s="6" t="s">
        <v>235</v>
      </c>
      <c r="D25" s="5" t="s">
        <v>395</v>
      </c>
      <c r="E25" s="5" t="s">
        <v>107</v>
      </c>
      <c r="F25" s="7" t="s">
        <v>139</v>
      </c>
      <c r="G25" s="8">
        <v>31.251849999999997</v>
      </c>
      <c r="H25" s="9">
        <v>43</v>
      </c>
      <c r="I25" s="8">
        <v>2.58</v>
      </c>
      <c r="J25" s="8"/>
      <c r="K25" s="15"/>
      <c r="L25" s="5"/>
      <c r="M25" s="8"/>
      <c r="N25" s="5"/>
      <c r="O25" s="8"/>
      <c r="P25" s="9"/>
      <c r="Q25" s="8"/>
      <c r="R25" s="8"/>
      <c r="S25" s="8"/>
      <c r="T25" s="16">
        <v>33.831849999999996</v>
      </c>
    </row>
    <row r="26" spans="1:20" ht="15" outlineLevel="2">
      <c r="A26" s="5" t="s">
        <v>172</v>
      </c>
      <c r="B26" s="19" t="s">
        <v>173</v>
      </c>
      <c r="C26" s="6" t="s">
        <v>235</v>
      </c>
      <c r="D26" s="5" t="s">
        <v>395</v>
      </c>
      <c r="E26" s="5" t="s">
        <v>107</v>
      </c>
      <c r="F26" s="7" t="s">
        <v>116</v>
      </c>
      <c r="G26" s="8">
        <v>95.970224</v>
      </c>
      <c r="H26" s="9">
        <v>141</v>
      </c>
      <c r="I26" s="8">
        <v>67.68</v>
      </c>
      <c r="J26" s="8"/>
      <c r="K26" s="15"/>
      <c r="L26" s="5"/>
      <c r="M26" s="8"/>
      <c r="N26" s="5"/>
      <c r="O26" s="8"/>
      <c r="P26" s="9"/>
      <c r="Q26" s="8"/>
      <c r="R26" s="8"/>
      <c r="S26" s="8"/>
      <c r="T26" s="16">
        <v>163.65022399999998</v>
      </c>
    </row>
    <row r="27" spans="1:20" ht="15" outlineLevel="2">
      <c r="A27" s="5" t="s">
        <v>172</v>
      </c>
      <c r="B27" s="19" t="s">
        <v>173</v>
      </c>
      <c r="C27" s="6" t="s">
        <v>235</v>
      </c>
      <c r="D27" s="5" t="s">
        <v>395</v>
      </c>
      <c r="E27" s="5" t="s">
        <v>107</v>
      </c>
      <c r="F27" s="5" t="s">
        <v>110</v>
      </c>
      <c r="G27" s="52"/>
      <c r="H27" s="53"/>
      <c r="I27" s="52"/>
      <c r="J27" s="52">
        <v>180</v>
      </c>
      <c r="K27" s="15"/>
      <c r="L27" s="5"/>
      <c r="M27" s="52"/>
      <c r="N27" s="5"/>
      <c r="O27" s="52"/>
      <c r="P27" s="53"/>
      <c r="Q27" s="52"/>
      <c r="R27" s="52"/>
      <c r="S27" s="52"/>
      <c r="T27" s="16">
        <v>180</v>
      </c>
    </row>
    <row r="28" spans="1:20" ht="15" outlineLevel="2">
      <c r="A28" s="5" t="s">
        <v>172</v>
      </c>
      <c r="B28" s="19" t="s">
        <v>173</v>
      </c>
      <c r="C28" s="6" t="s">
        <v>235</v>
      </c>
      <c r="D28" s="5" t="s">
        <v>395</v>
      </c>
      <c r="E28" s="5" t="s">
        <v>107</v>
      </c>
      <c r="F28" s="7" t="s">
        <v>154</v>
      </c>
      <c r="G28" s="8">
        <v>0.6160000000000001</v>
      </c>
      <c r="H28" s="9">
        <v>2</v>
      </c>
      <c r="I28" s="8">
        <v>0.12</v>
      </c>
      <c r="J28" s="8"/>
      <c r="K28" s="15"/>
      <c r="L28" s="5"/>
      <c r="M28" s="8"/>
      <c r="N28" s="5"/>
      <c r="O28" s="8"/>
      <c r="P28" s="9"/>
      <c r="Q28" s="8"/>
      <c r="R28" s="8"/>
      <c r="S28" s="8"/>
      <c r="T28" s="16">
        <v>0.7360000000000001</v>
      </c>
    </row>
    <row r="29" spans="1:20" ht="15" outlineLevel="2">
      <c r="A29" s="12" t="s">
        <v>172</v>
      </c>
      <c r="B29" s="20" t="s">
        <v>173</v>
      </c>
      <c r="C29" s="12" t="s">
        <v>496</v>
      </c>
      <c r="D29" s="12" t="s">
        <v>395</v>
      </c>
      <c r="E29" s="12" t="s">
        <v>111</v>
      </c>
      <c r="F29" s="12" t="s">
        <v>111</v>
      </c>
      <c r="G29" s="54"/>
      <c r="H29" s="55"/>
      <c r="I29" s="54"/>
      <c r="J29" s="54"/>
      <c r="K29" s="14">
        <v>4</v>
      </c>
      <c r="L29" s="13">
        <v>0.25</v>
      </c>
      <c r="M29" s="54">
        <v>3135</v>
      </c>
      <c r="N29" s="56"/>
      <c r="O29" s="54"/>
      <c r="P29" s="55"/>
      <c r="Q29" s="54"/>
      <c r="R29" s="54"/>
      <c r="S29" s="54"/>
      <c r="T29" s="16">
        <v>3135</v>
      </c>
    </row>
    <row r="30" spans="1:20" ht="15" outlineLevel="2">
      <c r="A30" s="5" t="s">
        <v>172</v>
      </c>
      <c r="B30" s="19" t="s">
        <v>173</v>
      </c>
      <c r="C30" s="6" t="s">
        <v>235</v>
      </c>
      <c r="D30" s="5" t="s">
        <v>395</v>
      </c>
      <c r="E30" s="5" t="s">
        <v>133</v>
      </c>
      <c r="F30" s="5" t="s">
        <v>133</v>
      </c>
      <c r="G30" s="52"/>
      <c r="H30" s="53"/>
      <c r="I30" s="52"/>
      <c r="J30" s="52"/>
      <c r="K30" s="15"/>
      <c r="L30" s="5"/>
      <c r="M30" s="52"/>
      <c r="N30" s="5"/>
      <c r="O30" s="52"/>
      <c r="P30" s="53"/>
      <c r="Q30" s="52"/>
      <c r="R30" s="52"/>
      <c r="S30" s="52">
        <v>39.39</v>
      </c>
      <c r="T30" s="16">
        <v>39.39</v>
      </c>
    </row>
    <row r="31" spans="1:20" s="72" customFormat="1" ht="15.75" outlineLevel="1">
      <c r="A31" s="77"/>
      <c r="B31" s="78"/>
      <c r="C31" s="77"/>
      <c r="D31" s="78" t="s">
        <v>656</v>
      </c>
      <c r="E31" s="77"/>
      <c r="F31" s="77"/>
      <c r="G31" s="79">
        <f aca="true" t="shared" si="2" ref="G31:T31">SUBTOTAL(9,G22:G30)</f>
        <v>740.8690395000001</v>
      </c>
      <c r="H31" s="80">
        <f t="shared" si="2"/>
        <v>1173</v>
      </c>
      <c r="I31" s="79">
        <f t="shared" si="2"/>
        <v>161.48000000000002</v>
      </c>
      <c r="J31" s="79">
        <f t="shared" si="2"/>
        <v>180</v>
      </c>
      <c r="K31" s="81">
        <f t="shared" si="2"/>
        <v>4</v>
      </c>
      <c r="L31" s="82">
        <f t="shared" si="2"/>
        <v>0.25</v>
      </c>
      <c r="M31" s="79">
        <f t="shared" si="2"/>
        <v>3135</v>
      </c>
      <c r="N31" s="83">
        <f t="shared" si="2"/>
        <v>0</v>
      </c>
      <c r="O31" s="79">
        <f t="shared" si="2"/>
        <v>0</v>
      </c>
      <c r="P31" s="80">
        <f t="shared" si="2"/>
        <v>0</v>
      </c>
      <c r="Q31" s="79">
        <f t="shared" si="2"/>
        <v>0</v>
      </c>
      <c r="R31" s="79">
        <f t="shared" si="2"/>
        <v>0</v>
      </c>
      <c r="S31" s="79">
        <f t="shared" si="2"/>
        <v>39.39</v>
      </c>
      <c r="T31" s="16">
        <f t="shared" si="2"/>
        <v>4256.7390395</v>
      </c>
    </row>
    <row r="32" spans="1:20" ht="15" outlineLevel="2">
      <c r="A32" s="5" t="s">
        <v>172</v>
      </c>
      <c r="B32" s="19" t="s">
        <v>173</v>
      </c>
      <c r="C32" s="6" t="s">
        <v>236</v>
      </c>
      <c r="D32" s="5" t="s">
        <v>396</v>
      </c>
      <c r="E32" s="5" t="s">
        <v>107</v>
      </c>
      <c r="F32" s="7">
        <v>15</v>
      </c>
      <c r="G32" s="8">
        <v>27.052632000000003</v>
      </c>
      <c r="H32" s="9">
        <v>77</v>
      </c>
      <c r="I32" s="8">
        <v>7.7</v>
      </c>
      <c r="J32" s="8"/>
      <c r="K32" s="15"/>
      <c r="L32" s="5"/>
      <c r="M32" s="8"/>
      <c r="N32" s="5"/>
      <c r="O32" s="8"/>
      <c r="P32" s="9"/>
      <c r="Q32" s="8"/>
      <c r="R32" s="8"/>
      <c r="S32" s="8"/>
      <c r="T32" s="16">
        <v>34.752632000000006</v>
      </c>
    </row>
    <row r="33" spans="1:20" ht="15" outlineLevel="2">
      <c r="A33" s="5" t="s">
        <v>172</v>
      </c>
      <c r="B33" s="19" t="s">
        <v>173</v>
      </c>
      <c r="C33" s="6" t="s">
        <v>236</v>
      </c>
      <c r="D33" s="5" t="s">
        <v>396</v>
      </c>
      <c r="E33" s="5" t="s">
        <v>107</v>
      </c>
      <c r="F33" s="7" t="s">
        <v>137</v>
      </c>
      <c r="G33" s="8">
        <v>51.604936</v>
      </c>
      <c r="H33" s="9">
        <v>10</v>
      </c>
      <c r="I33" s="8">
        <v>0.6</v>
      </c>
      <c r="J33" s="8"/>
      <c r="K33" s="15"/>
      <c r="L33" s="5"/>
      <c r="M33" s="8"/>
      <c r="N33" s="5"/>
      <c r="O33" s="8"/>
      <c r="P33" s="9"/>
      <c r="Q33" s="8"/>
      <c r="R33" s="8"/>
      <c r="S33" s="8"/>
      <c r="T33" s="16">
        <v>52.204936000000004</v>
      </c>
    </row>
    <row r="34" spans="1:20" ht="15" outlineLevel="2">
      <c r="A34" s="5" t="s">
        <v>172</v>
      </c>
      <c r="B34" s="19" t="s">
        <v>173</v>
      </c>
      <c r="C34" s="6" t="s">
        <v>236</v>
      </c>
      <c r="D34" s="5" t="s">
        <v>396</v>
      </c>
      <c r="E34" s="5" t="s">
        <v>107</v>
      </c>
      <c r="F34" s="7" t="s">
        <v>138</v>
      </c>
      <c r="G34" s="8">
        <v>17.070744</v>
      </c>
      <c r="H34" s="9">
        <v>9</v>
      </c>
      <c r="I34" s="8">
        <v>0.54</v>
      </c>
      <c r="J34" s="8"/>
      <c r="K34" s="15"/>
      <c r="L34" s="5"/>
      <c r="M34" s="8"/>
      <c r="N34" s="5"/>
      <c r="O34" s="8"/>
      <c r="P34" s="9"/>
      <c r="Q34" s="8"/>
      <c r="R34" s="8"/>
      <c r="S34" s="8"/>
      <c r="T34" s="16">
        <v>17.610744</v>
      </c>
    </row>
    <row r="35" spans="1:20" ht="15" outlineLevel="2">
      <c r="A35" s="5" t="s">
        <v>172</v>
      </c>
      <c r="B35" s="19" t="s">
        <v>173</v>
      </c>
      <c r="C35" s="6" t="s">
        <v>236</v>
      </c>
      <c r="D35" s="5" t="s">
        <v>396</v>
      </c>
      <c r="E35" s="5" t="s">
        <v>107</v>
      </c>
      <c r="F35" s="7" t="s">
        <v>139</v>
      </c>
      <c r="G35" s="8">
        <v>15.255449999999998</v>
      </c>
      <c r="H35" s="9">
        <v>22</v>
      </c>
      <c r="I35" s="8">
        <v>1.32</v>
      </c>
      <c r="J35" s="8"/>
      <c r="K35" s="15"/>
      <c r="L35" s="5"/>
      <c r="M35" s="8"/>
      <c r="N35" s="5"/>
      <c r="O35" s="8"/>
      <c r="P35" s="9"/>
      <c r="Q35" s="8"/>
      <c r="R35" s="8"/>
      <c r="S35" s="8"/>
      <c r="T35" s="16">
        <v>16.575449999999996</v>
      </c>
    </row>
    <row r="36" spans="1:20" ht="15" outlineLevel="2">
      <c r="A36" s="5" t="s">
        <v>172</v>
      </c>
      <c r="B36" s="19" t="s">
        <v>173</v>
      </c>
      <c r="C36" s="6" t="s">
        <v>236</v>
      </c>
      <c r="D36" s="5" t="s">
        <v>396</v>
      </c>
      <c r="E36" s="5" t="s">
        <v>107</v>
      </c>
      <c r="F36" s="7" t="s">
        <v>116</v>
      </c>
      <c r="G36" s="8">
        <v>2.2576400000000003</v>
      </c>
      <c r="H36" s="9">
        <v>4</v>
      </c>
      <c r="I36" s="8">
        <v>1.92</v>
      </c>
      <c r="J36" s="8"/>
      <c r="K36" s="15"/>
      <c r="L36" s="5"/>
      <c r="M36" s="8"/>
      <c r="N36" s="5"/>
      <c r="O36" s="8"/>
      <c r="P36" s="9"/>
      <c r="Q36" s="8"/>
      <c r="R36" s="8"/>
      <c r="S36" s="8"/>
      <c r="T36" s="16">
        <v>4.17764</v>
      </c>
    </row>
    <row r="37" spans="1:20" ht="15" outlineLevel="2">
      <c r="A37" s="5" t="s">
        <v>172</v>
      </c>
      <c r="B37" s="19" t="s">
        <v>173</v>
      </c>
      <c r="C37" s="6" t="s">
        <v>236</v>
      </c>
      <c r="D37" s="5" t="s">
        <v>396</v>
      </c>
      <c r="E37" s="5" t="s">
        <v>107</v>
      </c>
      <c r="F37" s="5" t="s">
        <v>110</v>
      </c>
      <c r="G37" s="52"/>
      <c r="H37" s="53"/>
      <c r="I37" s="52"/>
      <c r="J37" s="52">
        <v>180</v>
      </c>
      <c r="K37" s="15"/>
      <c r="L37" s="5"/>
      <c r="M37" s="52"/>
      <c r="N37" s="5"/>
      <c r="O37" s="52"/>
      <c r="P37" s="53"/>
      <c r="Q37" s="52"/>
      <c r="R37" s="52"/>
      <c r="S37" s="52"/>
      <c r="T37" s="16">
        <v>180</v>
      </c>
    </row>
    <row r="38" spans="1:20" ht="15" outlineLevel="2">
      <c r="A38" s="5" t="s">
        <v>172</v>
      </c>
      <c r="B38" s="19" t="s">
        <v>173</v>
      </c>
      <c r="C38" s="6" t="s">
        <v>497</v>
      </c>
      <c r="D38" s="5" t="s">
        <v>396</v>
      </c>
      <c r="E38" s="5" t="s">
        <v>36</v>
      </c>
      <c r="F38" s="5" t="s">
        <v>36</v>
      </c>
      <c r="G38" s="52"/>
      <c r="H38" s="53"/>
      <c r="I38" s="52"/>
      <c r="J38" s="52"/>
      <c r="K38" s="15"/>
      <c r="L38" s="5"/>
      <c r="M38" s="52"/>
      <c r="N38" s="15">
        <v>2.75</v>
      </c>
      <c r="O38" s="52">
        <v>198</v>
      </c>
      <c r="P38" s="53"/>
      <c r="Q38" s="52"/>
      <c r="R38" s="52"/>
      <c r="S38" s="52"/>
      <c r="T38" s="16">
        <v>198</v>
      </c>
    </row>
    <row r="39" spans="1:20" ht="15" outlineLevel="2">
      <c r="A39" s="5" t="s">
        <v>172</v>
      </c>
      <c r="B39" s="19" t="s">
        <v>173</v>
      </c>
      <c r="C39" s="6" t="s">
        <v>236</v>
      </c>
      <c r="D39" s="5" t="s">
        <v>396</v>
      </c>
      <c r="E39" s="5" t="s">
        <v>107</v>
      </c>
      <c r="F39" s="7" t="s">
        <v>858</v>
      </c>
      <c r="G39" s="8">
        <v>3779.98</v>
      </c>
      <c r="H39" s="9"/>
      <c r="I39" s="8"/>
      <c r="J39" s="8"/>
      <c r="K39" s="15"/>
      <c r="L39" s="5"/>
      <c r="M39" s="8"/>
      <c r="N39" s="5"/>
      <c r="O39" s="8"/>
      <c r="P39" s="9"/>
      <c r="Q39" s="8"/>
      <c r="R39" s="8"/>
      <c r="S39" s="8"/>
      <c r="T39" s="16">
        <v>3779.98</v>
      </c>
    </row>
    <row r="40" spans="1:20" ht="15" outlineLevel="2">
      <c r="A40" s="12" t="s">
        <v>172</v>
      </c>
      <c r="B40" s="20" t="s">
        <v>173</v>
      </c>
      <c r="C40" s="12" t="s">
        <v>497</v>
      </c>
      <c r="D40" s="12" t="s">
        <v>396</v>
      </c>
      <c r="E40" s="12" t="s">
        <v>111</v>
      </c>
      <c r="F40" s="12" t="s">
        <v>111</v>
      </c>
      <c r="G40" s="54"/>
      <c r="H40" s="55"/>
      <c r="I40" s="54"/>
      <c r="J40" s="54"/>
      <c r="K40" s="14">
        <v>1</v>
      </c>
      <c r="L40" s="13">
        <v>0.75</v>
      </c>
      <c r="M40" s="54">
        <v>2351.25</v>
      </c>
      <c r="N40" s="56"/>
      <c r="O40" s="54"/>
      <c r="P40" s="55"/>
      <c r="Q40" s="54"/>
      <c r="R40" s="54"/>
      <c r="S40" s="54"/>
      <c r="T40" s="16">
        <v>2351.25</v>
      </c>
    </row>
    <row r="41" spans="1:20" ht="15" outlineLevel="2">
      <c r="A41" s="5" t="s">
        <v>172</v>
      </c>
      <c r="B41" s="19" t="s">
        <v>173</v>
      </c>
      <c r="C41" s="6" t="s">
        <v>236</v>
      </c>
      <c r="D41" s="5" t="s">
        <v>396</v>
      </c>
      <c r="E41" s="5" t="s">
        <v>133</v>
      </c>
      <c r="F41" s="5" t="s">
        <v>133</v>
      </c>
      <c r="G41" s="52"/>
      <c r="H41" s="53"/>
      <c r="I41" s="52"/>
      <c r="J41" s="52"/>
      <c r="K41" s="15"/>
      <c r="L41" s="5"/>
      <c r="M41" s="52"/>
      <c r="N41" s="5"/>
      <c r="O41" s="52"/>
      <c r="P41" s="53"/>
      <c r="Q41" s="52"/>
      <c r="R41" s="52"/>
      <c r="S41" s="52">
        <v>18.39</v>
      </c>
      <c r="T41" s="16">
        <v>18.39</v>
      </c>
    </row>
    <row r="42" spans="1:20" s="72" customFormat="1" ht="15.75" outlineLevel="1" collapsed="1">
      <c r="A42" s="77"/>
      <c r="B42" s="78"/>
      <c r="C42" s="77"/>
      <c r="D42" s="78" t="s">
        <v>657</v>
      </c>
      <c r="E42" s="77"/>
      <c r="F42" s="77"/>
      <c r="G42" s="79">
        <f aca="true" t="shared" si="3" ref="G42:T42">SUBTOTAL(9,G32:G41)</f>
        <v>3893.221402</v>
      </c>
      <c r="H42" s="80">
        <f t="shared" si="3"/>
        <v>122</v>
      </c>
      <c r="I42" s="79">
        <f t="shared" si="3"/>
        <v>12.08</v>
      </c>
      <c r="J42" s="79">
        <f t="shared" si="3"/>
        <v>180</v>
      </c>
      <c r="K42" s="81">
        <f t="shared" si="3"/>
        <v>1</v>
      </c>
      <c r="L42" s="82">
        <f t="shared" si="3"/>
        <v>0.75</v>
      </c>
      <c r="M42" s="79">
        <f t="shared" si="3"/>
        <v>2351.25</v>
      </c>
      <c r="N42" s="83">
        <f t="shared" si="3"/>
        <v>2.75</v>
      </c>
      <c r="O42" s="79">
        <f t="shared" si="3"/>
        <v>198</v>
      </c>
      <c r="P42" s="80">
        <f t="shared" si="3"/>
        <v>0</v>
      </c>
      <c r="Q42" s="79">
        <f t="shared" si="3"/>
        <v>0</v>
      </c>
      <c r="R42" s="79">
        <f t="shared" si="3"/>
        <v>0</v>
      </c>
      <c r="S42" s="79">
        <f t="shared" si="3"/>
        <v>18.39</v>
      </c>
      <c r="T42" s="16">
        <f t="shared" si="3"/>
        <v>6652.941402</v>
      </c>
    </row>
    <row r="43" spans="1:20" ht="15" outlineLevel="2">
      <c r="A43" s="5" t="s">
        <v>172</v>
      </c>
      <c r="B43" s="19" t="s">
        <v>173</v>
      </c>
      <c r="C43" s="6" t="s">
        <v>237</v>
      </c>
      <c r="D43" s="5" t="s">
        <v>397</v>
      </c>
      <c r="E43" s="5" t="s">
        <v>107</v>
      </c>
      <c r="F43" s="7">
        <v>15</v>
      </c>
      <c r="G43" s="8">
        <v>0.34999600000000003</v>
      </c>
      <c r="H43" s="9">
        <v>1</v>
      </c>
      <c r="I43" s="8">
        <v>0.1</v>
      </c>
      <c r="J43" s="8"/>
      <c r="K43" s="15"/>
      <c r="L43" s="5"/>
      <c r="M43" s="8"/>
      <c r="N43" s="5"/>
      <c r="O43" s="8"/>
      <c r="P43" s="9"/>
      <c r="Q43" s="8"/>
      <c r="R43" s="8"/>
      <c r="S43" s="8"/>
      <c r="T43" s="16">
        <v>0.44999600000000006</v>
      </c>
    </row>
    <row r="44" spans="1:20" ht="15" outlineLevel="2">
      <c r="A44" s="5" t="s">
        <v>172</v>
      </c>
      <c r="B44" s="19" t="s">
        <v>173</v>
      </c>
      <c r="C44" s="6" t="s">
        <v>237</v>
      </c>
      <c r="D44" s="5" t="s">
        <v>397</v>
      </c>
      <c r="E44" s="5" t="s">
        <v>107</v>
      </c>
      <c r="F44" s="5" t="s">
        <v>110</v>
      </c>
      <c r="G44" s="52"/>
      <c r="H44" s="53"/>
      <c r="I44" s="52"/>
      <c r="J44" s="52">
        <v>15</v>
      </c>
      <c r="K44" s="15"/>
      <c r="L44" s="5"/>
      <c r="M44" s="52"/>
      <c r="N44" s="5"/>
      <c r="O44" s="52"/>
      <c r="P44" s="53"/>
      <c r="Q44" s="52"/>
      <c r="R44" s="52"/>
      <c r="S44" s="52"/>
      <c r="T44" s="16">
        <v>15</v>
      </c>
    </row>
    <row r="45" spans="1:20" s="72" customFormat="1" ht="15.75" outlineLevel="1" collapsed="1">
      <c r="A45" s="77"/>
      <c r="B45" s="78"/>
      <c r="C45" s="77"/>
      <c r="D45" s="78" t="s">
        <v>658</v>
      </c>
      <c r="E45" s="77"/>
      <c r="F45" s="77"/>
      <c r="G45" s="79">
        <f aca="true" t="shared" si="4" ref="G45:T45">SUBTOTAL(9,G43:G44)</f>
        <v>0.34999600000000003</v>
      </c>
      <c r="H45" s="80">
        <f t="shared" si="4"/>
        <v>1</v>
      </c>
      <c r="I45" s="79">
        <f t="shared" si="4"/>
        <v>0.1</v>
      </c>
      <c r="J45" s="79">
        <f t="shared" si="4"/>
        <v>15</v>
      </c>
      <c r="K45" s="81">
        <f t="shared" si="4"/>
        <v>0</v>
      </c>
      <c r="L45" s="82">
        <f t="shared" si="4"/>
        <v>0</v>
      </c>
      <c r="M45" s="79">
        <f t="shared" si="4"/>
        <v>0</v>
      </c>
      <c r="N45" s="83">
        <f t="shared" si="4"/>
        <v>0</v>
      </c>
      <c r="O45" s="79">
        <f t="shared" si="4"/>
        <v>0</v>
      </c>
      <c r="P45" s="80">
        <f t="shared" si="4"/>
        <v>0</v>
      </c>
      <c r="Q45" s="79">
        <f t="shared" si="4"/>
        <v>0</v>
      </c>
      <c r="R45" s="79">
        <f t="shared" si="4"/>
        <v>0</v>
      </c>
      <c r="S45" s="79">
        <f t="shared" si="4"/>
        <v>0</v>
      </c>
      <c r="T45" s="16">
        <f t="shared" si="4"/>
        <v>15.449996</v>
      </c>
    </row>
    <row r="46" spans="1:20" ht="15" outlineLevel="2">
      <c r="A46" s="5" t="s">
        <v>172</v>
      </c>
      <c r="B46" s="19" t="s">
        <v>173</v>
      </c>
      <c r="C46" s="6" t="s">
        <v>248</v>
      </c>
      <c r="D46" s="5" t="s">
        <v>416</v>
      </c>
      <c r="E46" s="5" t="s">
        <v>107</v>
      </c>
      <c r="F46" s="7">
        <v>15</v>
      </c>
      <c r="G46" s="8">
        <v>12.929264000000002</v>
      </c>
      <c r="H46" s="9">
        <v>37</v>
      </c>
      <c r="I46" s="8">
        <v>3.7</v>
      </c>
      <c r="J46" s="8"/>
      <c r="K46" s="15"/>
      <c r="L46" s="5"/>
      <c r="M46" s="8"/>
      <c r="N46" s="5"/>
      <c r="O46" s="8"/>
      <c r="P46" s="9"/>
      <c r="Q46" s="8"/>
      <c r="R46" s="8"/>
      <c r="S46" s="8"/>
      <c r="T46" s="16">
        <v>16.629264000000003</v>
      </c>
    </row>
    <row r="47" spans="1:20" ht="15" outlineLevel="2">
      <c r="A47" s="5" t="s">
        <v>172</v>
      </c>
      <c r="B47" s="19" t="s">
        <v>173</v>
      </c>
      <c r="C47" s="6" t="s">
        <v>248</v>
      </c>
      <c r="D47" s="5" t="s">
        <v>416</v>
      </c>
      <c r="E47" s="5" t="s">
        <v>107</v>
      </c>
      <c r="F47" s="5" t="s">
        <v>110</v>
      </c>
      <c r="G47" s="52"/>
      <c r="H47" s="53"/>
      <c r="I47" s="52"/>
      <c r="J47" s="52">
        <v>180</v>
      </c>
      <c r="K47" s="15"/>
      <c r="L47" s="5"/>
      <c r="M47" s="52"/>
      <c r="N47" s="5"/>
      <c r="O47" s="52"/>
      <c r="P47" s="53"/>
      <c r="Q47" s="52"/>
      <c r="R47" s="52"/>
      <c r="S47" s="52"/>
      <c r="T47" s="16">
        <v>180</v>
      </c>
    </row>
    <row r="48" spans="1:20" ht="15" outlineLevel="2">
      <c r="A48" s="12" t="s">
        <v>172</v>
      </c>
      <c r="B48" s="20" t="s">
        <v>173</v>
      </c>
      <c r="C48" s="12" t="s">
        <v>499</v>
      </c>
      <c r="D48" s="12" t="s">
        <v>416</v>
      </c>
      <c r="E48" s="12" t="s">
        <v>111</v>
      </c>
      <c r="F48" s="12" t="s">
        <v>111</v>
      </c>
      <c r="G48" s="54"/>
      <c r="H48" s="55"/>
      <c r="I48" s="54"/>
      <c r="J48" s="54"/>
      <c r="K48" s="14">
        <v>1</v>
      </c>
      <c r="L48" s="13">
        <v>0.25</v>
      </c>
      <c r="M48" s="54">
        <v>783.75</v>
      </c>
      <c r="N48" s="56"/>
      <c r="O48" s="54"/>
      <c r="P48" s="55"/>
      <c r="Q48" s="54"/>
      <c r="R48" s="54"/>
      <c r="S48" s="54"/>
      <c r="T48" s="16">
        <v>783.75</v>
      </c>
    </row>
    <row r="49" spans="1:20" s="72" customFormat="1" ht="15.75" outlineLevel="1" collapsed="1">
      <c r="A49" s="77"/>
      <c r="B49" s="78"/>
      <c r="C49" s="77"/>
      <c r="D49" s="78" t="s">
        <v>681</v>
      </c>
      <c r="E49" s="77"/>
      <c r="F49" s="77"/>
      <c r="G49" s="79">
        <f aca="true" t="shared" si="5" ref="G49:T49">SUBTOTAL(9,G46:G48)</f>
        <v>12.929264000000002</v>
      </c>
      <c r="H49" s="80">
        <f t="shared" si="5"/>
        <v>37</v>
      </c>
      <c r="I49" s="79">
        <f t="shared" si="5"/>
        <v>3.7</v>
      </c>
      <c r="J49" s="79">
        <f t="shared" si="5"/>
        <v>180</v>
      </c>
      <c r="K49" s="81">
        <f t="shared" si="5"/>
        <v>1</v>
      </c>
      <c r="L49" s="82">
        <f t="shared" si="5"/>
        <v>0.25</v>
      </c>
      <c r="M49" s="79">
        <f t="shared" si="5"/>
        <v>783.75</v>
      </c>
      <c r="N49" s="83">
        <f t="shared" si="5"/>
        <v>0</v>
      </c>
      <c r="O49" s="79">
        <f t="shared" si="5"/>
        <v>0</v>
      </c>
      <c r="P49" s="80">
        <f t="shared" si="5"/>
        <v>0</v>
      </c>
      <c r="Q49" s="79">
        <f t="shared" si="5"/>
        <v>0</v>
      </c>
      <c r="R49" s="79">
        <f t="shared" si="5"/>
        <v>0</v>
      </c>
      <c r="S49" s="79">
        <f t="shared" si="5"/>
        <v>0</v>
      </c>
      <c r="T49" s="16">
        <f t="shared" si="5"/>
        <v>980.379264</v>
      </c>
    </row>
    <row r="50" spans="1:20" ht="15" outlineLevel="2">
      <c r="A50" s="5" t="s">
        <v>172</v>
      </c>
      <c r="B50" s="19" t="s">
        <v>250</v>
      </c>
      <c r="C50" s="6">
        <v>700000</v>
      </c>
      <c r="D50" s="5" t="s">
        <v>421</v>
      </c>
      <c r="E50" s="5" t="s">
        <v>107</v>
      </c>
      <c r="F50" s="7">
        <v>15</v>
      </c>
      <c r="G50" s="8">
        <v>11.174137000000002</v>
      </c>
      <c r="H50" s="9">
        <v>32</v>
      </c>
      <c r="I50" s="8">
        <v>3.2</v>
      </c>
      <c r="J50" s="8"/>
      <c r="K50" s="15"/>
      <c r="L50" s="5"/>
      <c r="M50" s="8"/>
      <c r="N50" s="5"/>
      <c r="O50" s="8"/>
      <c r="P50" s="9"/>
      <c r="Q50" s="8"/>
      <c r="R50" s="8"/>
      <c r="S50" s="8"/>
      <c r="T50" s="16">
        <v>14.374137000000001</v>
      </c>
    </row>
    <row r="51" spans="1:20" ht="15" outlineLevel="2">
      <c r="A51" s="5" t="s">
        <v>172</v>
      </c>
      <c r="B51" s="19" t="s">
        <v>250</v>
      </c>
      <c r="C51" s="6">
        <v>700000</v>
      </c>
      <c r="D51" s="5" t="s">
        <v>421</v>
      </c>
      <c r="E51" s="5" t="s">
        <v>107</v>
      </c>
      <c r="F51" s="7" t="s">
        <v>138</v>
      </c>
      <c r="G51" s="8">
        <v>16.362834</v>
      </c>
      <c r="H51" s="9">
        <v>6</v>
      </c>
      <c r="I51" s="8">
        <v>0.36</v>
      </c>
      <c r="J51" s="8"/>
      <c r="K51" s="15"/>
      <c r="L51" s="5"/>
      <c r="M51" s="8"/>
      <c r="N51" s="5"/>
      <c r="O51" s="8"/>
      <c r="P51" s="9"/>
      <c r="Q51" s="8"/>
      <c r="R51" s="8"/>
      <c r="S51" s="8"/>
      <c r="T51" s="16">
        <v>16.722834</v>
      </c>
    </row>
    <row r="52" spans="1:20" ht="15" outlineLevel="2">
      <c r="A52" s="5" t="s">
        <v>172</v>
      </c>
      <c r="B52" s="19" t="s">
        <v>250</v>
      </c>
      <c r="C52" s="6">
        <v>700000</v>
      </c>
      <c r="D52" s="5" t="s">
        <v>421</v>
      </c>
      <c r="E52" s="5" t="s">
        <v>107</v>
      </c>
      <c r="F52" s="7" t="s">
        <v>139</v>
      </c>
      <c r="G52" s="8">
        <v>6.0697</v>
      </c>
      <c r="H52" s="9">
        <v>2</v>
      </c>
      <c r="I52" s="8">
        <v>0.12</v>
      </c>
      <c r="J52" s="8"/>
      <c r="K52" s="15"/>
      <c r="L52" s="5"/>
      <c r="M52" s="8"/>
      <c r="N52" s="5"/>
      <c r="O52" s="8"/>
      <c r="P52" s="9"/>
      <c r="Q52" s="8"/>
      <c r="R52" s="8"/>
      <c r="S52" s="8"/>
      <c r="T52" s="16">
        <v>6.1897</v>
      </c>
    </row>
    <row r="53" spans="1:20" ht="15" outlineLevel="2">
      <c r="A53" s="5" t="s">
        <v>172</v>
      </c>
      <c r="B53" s="19" t="s">
        <v>250</v>
      </c>
      <c r="C53" s="6">
        <v>700000</v>
      </c>
      <c r="D53" s="5" t="s">
        <v>421</v>
      </c>
      <c r="E53" s="5" t="s">
        <v>107</v>
      </c>
      <c r="F53" s="7" t="s">
        <v>116</v>
      </c>
      <c r="G53" s="8">
        <v>3.6050405999999997</v>
      </c>
      <c r="H53" s="9">
        <v>17</v>
      </c>
      <c r="I53" s="8">
        <v>8.16</v>
      </c>
      <c r="J53" s="8"/>
      <c r="K53" s="15"/>
      <c r="L53" s="5"/>
      <c r="M53" s="8"/>
      <c r="N53" s="5"/>
      <c r="O53" s="8"/>
      <c r="P53" s="9"/>
      <c r="Q53" s="8"/>
      <c r="R53" s="8"/>
      <c r="S53" s="8"/>
      <c r="T53" s="16">
        <v>11.765040599999999</v>
      </c>
    </row>
    <row r="54" spans="1:20" ht="15" outlineLevel="2">
      <c r="A54" s="5" t="s">
        <v>172</v>
      </c>
      <c r="B54" s="19" t="s">
        <v>250</v>
      </c>
      <c r="C54" s="6">
        <v>700000</v>
      </c>
      <c r="D54" s="5" t="s">
        <v>421</v>
      </c>
      <c r="E54" s="5" t="s">
        <v>107</v>
      </c>
      <c r="F54" s="5" t="s">
        <v>110</v>
      </c>
      <c r="G54" s="52"/>
      <c r="H54" s="53"/>
      <c r="I54" s="52"/>
      <c r="J54" s="52">
        <v>165</v>
      </c>
      <c r="K54" s="15"/>
      <c r="L54" s="5"/>
      <c r="M54" s="52"/>
      <c r="N54" s="5"/>
      <c r="O54" s="52"/>
      <c r="P54" s="53"/>
      <c r="Q54" s="52"/>
      <c r="R54" s="52"/>
      <c r="S54" s="52"/>
      <c r="T54" s="16">
        <v>165</v>
      </c>
    </row>
    <row r="55" spans="1:20" s="72" customFormat="1" ht="15.75" outlineLevel="1" collapsed="1">
      <c r="A55" s="77"/>
      <c r="B55" s="78"/>
      <c r="C55" s="77"/>
      <c r="D55" s="78" t="s">
        <v>686</v>
      </c>
      <c r="E55" s="77"/>
      <c r="F55" s="77"/>
      <c r="G55" s="79">
        <f aca="true" t="shared" si="6" ref="G55:T55">SUBTOTAL(9,G50:G54)</f>
        <v>37.2117116</v>
      </c>
      <c r="H55" s="80">
        <f t="shared" si="6"/>
        <v>57</v>
      </c>
      <c r="I55" s="79">
        <f t="shared" si="6"/>
        <v>11.84</v>
      </c>
      <c r="J55" s="79">
        <f t="shared" si="6"/>
        <v>165</v>
      </c>
      <c r="K55" s="81">
        <f t="shared" si="6"/>
        <v>0</v>
      </c>
      <c r="L55" s="82">
        <f t="shared" si="6"/>
        <v>0</v>
      </c>
      <c r="M55" s="79">
        <f t="shared" si="6"/>
        <v>0</v>
      </c>
      <c r="N55" s="83">
        <f t="shared" si="6"/>
        <v>0</v>
      </c>
      <c r="O55" s="79">
        <f t="shared" si="6"/>
        <v>0</v>
      </c>
      <c r="P55" s="80">
        <f t="shared" si="6"/>
        <v>0</v>
      </c>
      <c r="Q55" s="79">
        <f t="shared" si="6"/>
        <v>0</v>
      </c>
      <c r="R55" s="79">
        <f t="shared" si="6"/>
        <v>0</v>
      </c>
      <c r="S55" s="79">
        <f t="shared" si="6"/>
        <v>0</v>
      </c>
      <c r="T55" s="16">
        <f t="shared" si="6"/>
        <v>214.0517116</v>
      </c>
    </row>
    <row r="56" spans="1:20" ht="15" outlineLevel="2">
      <c r="A56" s="5" t="s">
        <v>172</v>
      </c>
      <c r="B56" s="19" t="s">
        <v>259</v>
      </c>
      <c r="C56" s="6">
        <v>903200</v>
      </c>
      <c r="D56" s="5" t="s">
        <v>443</v>
      </c>
      <c r="E56" s="5" t="s">
        <v>107</v>
      </c>
      <c r="F56" s="7" t="s">
        <v>860</v>
      </c>
      <c r="G56" s="8">
        <v>103.98</v>
      </c>
      <c r="H56" s="9"/>
      <c r="I56" s="8"/>
      <c r="J56" s="8"/>
      <c r="K56" s="15"/>
      <c r="L56" s="5"/>
      <c r="M56" s="8"/>
      <c r="N56" s="5"/>
      <c r="O56" s="8"/>
      <c r="P56" s="9"/>
      <c r="Q56" s="8"/>
      <c r="R56" s="8"/>
      <c r="S56" s="8"/>
      <c r="T56" s="16">
        <v>103.98</v>
      </c>
    </row>
    <row r="57" spans="1:20" s="72" customFormat="1" ht="15.75" outlineLevel="1" collapsed="1">
      <c r="A57" s="77"/>
      <c r="B57" s="78"/>
      <c r="C57" s="77"/>
      <c r="D57" s="78" t="s">
        <v>711</v>
      </c>
      <c r="E57" s="77"/>
      <c r="F57" s="77"/>
      <c r="G57" s="79">
        <f aca="true" t="shared" si="7" ref="G57:T57">SUBTOTAL(9,G56:G56)</f>
        <v>103.98</v>
      </c>
      <c r="H57" s="80">
        <f t="shared" si="7"/>
        <v>0</v>
      </c>
      <c r="I57" s="79">
        <f t="shared" si="7"/>
        <v>0</v>
      </c>
      <c r="J57" s="79">
        <f t="shared" si="7"/>
        <v>0</v>
      </c>
      <c r="K57" s="81">
        <f t="shared" si="7"/>
        <v>0</v>
      </c>
      <c r="L57" s="82">
        <f t="shared" si="7"/>
        <v>0</v>
      </c>
      <c r="M57" s="79">
        <f t="shared" si="7"/>
        <v>0</v>
      </c>
      <c r="N57" s="83">
        <f t="shared" si="7"/>
        <v>0</v>
      </c>
      <c r="O57" s="79">
        <f t="shared" si="7"/>
        <v>0</v>
      </c>
      <c r="P57" s="80">
        <f t="shared" si="7"/>
        <v>0</v>
      </c>
      <c r="Q57" s="79">
        <f t="shared" si="7"/>
        <v>0</v>
      </c>
      <c r="R57" s="79">
        <f t="shared" si="7"/>
        <v>0</v>
      </c>
      <c r="S57" s="79">
        <f t="shared" si="7"/>
        <v>0</v>
      </c>
      <c r="T57" s="16">
        <f t="shared" si="7"/>
        <v>103.98</v>
      </c>
    </row>
    <row r="58" spans="1:20" ht="15" outlineLevel="2">
      <c r="A58" s="5" t="s">
        <v>172</v>
      </c>
      <c r="B58" s="19" t="s">
        <v>255</v>
      </c>
      <c r="C58" s="6">
        <v>908000</v>
      </c>
      <c r="D58" s="5" t="s">
        <v>446</v>
      </c>
      <c r="E58" s="5" t="s">
        <v>107</v>
      </c>
      <c r="F58" s="7">
        <v>15</v>
      </c>
      <c r="G58" s="8">
        <v>1353.4139440000001</v>
      </c>
      <c r="H58" s="9">
        <v>3856</v>
      </c>
      <c r="I58" s="8">
        <v>385.6</v>
      </c>
      <c r="J58" s="8"/>
      <c r="K58" s="15"/>
      <c r="L58" s="5"/>
      <c r="M58" s="8"/>
      <c r="N58" s="5"/>
      <c r="O58" s="8"/>
      <c r="P58" s="9"/>
      <c r="Q58" s="8"/>
      <c r="R58" s="8"/>
      <c r="S58" s="8"/>
      <c r="T58" s="16">
        <v>1739.0139440000003</v>
      </c>
    </row>
    <row r="59" spans="1:20" ht="15" outlineLevel="2">
      <c r="A59" s="5" t="s">
        <v>172</v>
      </c>
      <c r="B59" s="19" t="s">
        <v>255</v>
      </c>
      <c r="C59" s="6">
        <v>908000</v>
      </c>
      <c r="D59" s="5" t="s">
        <v>446</v>
      </c>
      <c r="E59" s="5" t="s">
        <v>107</v>
      </c>
      <c r="F59" s="7" t="s">
        <v>137</v>
      </c>
      <c r="G59" s="8">
        <v>123.73643600000001</v>
      </c>
      <c r="H59" s="9">
        <v>42</v>
      </c>
      <c r="I59" s="8">
        <v>2.52</v>
      </c>
      <c r="J59" s="8"/>
      <c r="K59" s="15"/>
      <c r="L59" s="5"/>
      <c r="M59" s="8"/>
      <c r="N59" s="5"/>
      <c r="O59" s="8"/>
      <c r="P59" s="9"/>
      <c r="Q59" s="8"/>
      <c r="R59" s="8"/>
      <c r="S59" s="8"/>
      <c r="T59" s="16">
        <v>126.25643600000001</v>
      </c>
    </row>
    <row r="60" spans="1:20" ht="15" outlineLevel="2">
      <c r="A60" s="5" t="s">
        <v>172</v>
      </c>
      <c r="B60" s="19" t="s">
        <v>255</v>
      </c>
      <c r="C60" s="6">
        <v>908000</v>
      </c>
      <c r="D60" s="5" t="s">
        <v>446</v>
      </c>
      <c r="E60" s="5" t="s">
        <v>107</v>
      </c>
      <c r="F60" s="7" t="s">
        <v>138</v>
      </c>
      <c r="G60" s="8">
        <v>85.31326800000001</v>
      </c>
      <c r="H60" s="9">
        <v>54</v>
      </c>
      <c r="I60" s="8">
        <v>3.24</v>
      </c>
      <c r="J60" s="8"/>
      <c r="K60" s="15"/>
      <c r="L60" s="5"/>
      <c r="M60" s="8"/>
      <c r="N60" s="5"/>
      <c r="O60" s="8"/>
      <c r="P60" s="9"/>
      <c r="Q60" s="8"/>
      <c r="R60" s="8"/>
      <c r="S60" s="8"/>
      <c r="T60" s="16">
        <v>88.553268</v>
      </c>
    </row>
    <row r="61" spans="1:20" ht="15" outlineLevel="2">
      <c r="A61" s="5" t="s">
        <v>172</v>
      </c>
      <c r="B61" s="19" t="s">
        <v>255</v>
      </c>
      <c r="C61" s="6">
        <v>908000</v>
      </c>
      <c r="D61" s="5" t="s">
        <v>446</v>
      </c>
      <c r="E61" s="5" t="s">
        <v>107</v>
      </c>
      <c r="F61" s="7" t="s">
        <v>139</v>
      </c>
      <c r="G61" s="8">
        <v>146.9111</v>
      </c>
      <c r="H61" s="9">
        <v>215</v>
      </c>
      <c r="I61" s="8">
        <v>12.9</v>
      </c>
      <c r="J61" s="8"/>
      <c r="K61" s="15"/>
      <c r="L61" s="5"/>
      <c r="M61" s="8"/>
      <c r="N61" s="5"/>
      <c r="O61" s="8"/>
      <c r="P61" s="9"/>
      <c r="Q61" s="8"/>
      <c r="R61" s="8"/>
      <c r="S61" s="8"/>
      <c r="T61" s="16">
        <v>159.8111</v>
      </c>
    </row>
    <row r="62" spans="1:20" ht="15" outlineLevel="2">
      <c r="A62" s="5" t="s">
        <v>172</v>
      </c>
      <c r="B62" s="19" t="s">
        <v>255</v>
      </c>
      <c r="C62" s="6">
        <v>908000</v>
      </c>
      <c r="D62" s="5" t="s">
        <v>446</v>
      </c>
      <c r="E62" s="5" t="s">
        <v>107</v>
      </c>
      <c r="F62" s="7" t="s">
        <v>116</v>
      </c>
      <c r="G62" s="8">
        <v>50.3186908</v>
      </c>
      <c r="H62" s="9">
        <v>67</v>
      </c>
      <c r="I62" s="8">
        <v>32.16</v>
      </c>
      <c r="J62" s="8"/>
      <c r="K62" s="15"/>
      <c r="L62" s="5"/>
      <c r="M62" s="8"/>
      <c r="N62" s="5"/>
      <c r="O62" s="8"/>
      <c r="P62" s="9"/>
      <c r="Q62" s="8"/>
      <c r="R62" s="8"/>
      <c r="S62" s="8"/>
      <c r="T62" s="16">
        <v>82.4786908</v>
      </c>
    </row>
    <row r="63" spans="1:20" ht="15" outlineLevel="2">
      <c r="A63" s="5" t="s">
        <v>172</v>
      </c>
      <c r="B63" s="19" t="s">
        <v>255</v>
      </c>
      <c r="C63" s="6">
        <v>908000</v>
      </c>
      <c r="D63" s="5" t="s">
        <v>446</v>
      </c>
      <c r="E63" s="5" t="s">
        <v>107</v>
      </c>
      <c r="F63" s="5" t="s">
        <v>110</v>
      </c>
      <c r="G63" s="52"/>
      <c r="H63" s="53"/>
      <c r="I63" s="52"/>
      <c r="J63" s="52">
        <v>180</v>
      </c>
      <c r="K63" s="15"/>
      <c r="L63" s="5"/>
      <c r="M63" s="52"/>
      <c r="N63" s="5"/>
      <c r="O63" s="52"/>
      <c r="P63" s="53"/>
      <c r="Q63" s="52"/>
      <c r="R63" s="52"/>
      <c r="S63" s="52"/>
      <c r="T63" s="16">
        <v>180</v>
      </c>
    </row>
    <row r="64" spans="1:20" ht="15" outlineLevel="2">
      <c r="A64" s="5" t="s">
        <v>172</v>
      </c>
      <c r="B64" s="19" t="s">
        <v>255</v>
      </c>
      <c r="C64" s="6">
        <v>908000</v>
      </c>
      <c r="D64" s="5" t="s">
        <v>446</v>
      </c>
      <c r="E64" s="5" t="s">
        <v>36</v>
      </c>
      <c r="F64" s="5" t="s">
        <v>36</v>
      </c>
      <c r="G64" s="52"/>
      <c r="H64" s="53"/>
      <c r="I64" s="52"/>
      <c r="J64" s="52"/>
      <c r="K64" s="15"/>
      <c r="L64" s="5"/>
      <c r="M64" s="52"/>
      <c r="N64" s="15">
        <v>0.5</v>
      </c>
      <c r="O64" s="52">
        <v>36</v>
      </c>
      <c r="P64" s="53"/>
      <c r="Q64" s="52"/>
      <c r="R64" s="52"/>
      <c r="S64" s="52"/>
      <c r="T64" s="16">
        <v>36</v>
      </c>
    </row>
    <row r="65" spans="1:20" ht="15" outlineLevel="2">
      <c r="A65" s="5" t="s">
        <v>172</v>
      </c>
      <c r="B65" s="19" t="s">
        <v>255</v>
      </c>
      <c r="C65" s="6">
        <v>908000</v>
      </c>
      <c r="D65" s="5" t="s">
        <v>446</v>
      </c>
      <c r="E65" s="5" t="s">
        <v>107</v>
      </c>
      <c r="F65" s="7" t="s">
        <v>143</v>
      </c>
      <c r="G65" s="8">
        <v>0.98</v>
      </c>
      <c r="H65" s="9">
        <v>1</v>
      </c>
      <c r="I65" s="8">
        <v>0.06</v>
      </c>
      <c r="J65" s="8"/>
      <c r="K65" s="15"/>
      <c r="L65" s="5"/>
      <c r="M65" s="8"/>
      <c r="N65" s="5"/>
      <c r="O65" s="8"/>
      <c r="P65" s="9"/>
      <c r="Q65" s="8"/>
      <c r="R65" s="8"/>
      <c r="S65" s="8"/>
      <c r="T65" s="16">
        <v>1.04</v>
      </c>
    </row>
    <row r="66" spans="1:20" ht="15" outlineLevel="2">
      <c r="A66" s="12" t="s">
        <v>172</v>
      </c>
      <c r="B66" s="20" t="s">
        <v>255</v>
      </c>
      <c r="C66" s="12">
        <v>908000</v>
      </c>
      <c r="D66" s="12" t="s">
        <v>446</v>
      </c>
      <c r="E66" s="12" t="s">
        <v>111</v>
      </c>
      <c r="F66" s="12" t="s">
        <v>111</v>
      </c>
      <c r="G66" s="54"/>
      <c r="H66" s="55"/>
      <c r="I66" s="54"/>
      <c r="J66" s="54"/>
      <c r="K66" s="14">
        <v>1</v>
      </c>
      <c r="L66" s="13">
        <v>1</v>
      </c>
      <c r="M66" s="54">
        <v>3135</v>
      </c>
      <c r="N66" s="56"/>
      <c r="O66" s="54"/>
      <c r="P66" s="55"/>
      <c r="Q66" s="54"/>
      <c r="R66" s="54"/>
      <c r="S66" s="54"/>
      <c r="T66" s="16">
        <v>3135</v>
      </c>
    </row>
    <row r="67" spans="1:20" ht="15" outlineLevel="2">
      <c r="A67" s="5" t="s">
        <v>172</v>
      </c>
      <c r="B67" s="19" t="s">
        <v>255</v>
      </c>
      <c r="C67" s="6">
        <v>908000</v>
      </c>
      <c r="D67" s="5" t="s">
        <v>446</v>
      </c>
      <c r="E67" s="5" t="s">
        <v>133</v>
      </c>
      <c r="F67" s="5" t="s">
        <v>133</v>
      </c>
      <c r="G67" s="52"/>
      <c r="H67" s="53"/>
      <c r="I67" s="52"/>
      <c r="J67" s="52"/>
      <c r="K67" s="15"/>
      <c r="L67" s="5"/>
      <c r="M67" s="52"/>
      <c r="N67" s="5"/>
      <c r="O67" s="52"/>
      <c r="P67" s="53"/>
      <c r="Q67" s="52"/>
      <c r="R67" s="52"/>
      <c r="S67" s="52">
        <v>105.95</v>
      </c>
      <c r="T67" s="16">
        <v>105.95</v>
      </c>
    </row>
    <row r="68" spans="1:20" s="72" customFormat="1" ht="15.75" outlineLevel="1" collapsed="1">
      <c r="A68" s="77"/>
      <c r="B68" s="78"/>
      <c r="C68" s="77"/>
      <c r="D68" s="78" t="s">
        <v>715</v>
      </c>
      <c r="E68" s="77"/>
      <c r="F68" s="77"/>
      <c r="G68" s="79">
        <f aca="true" t="shared" si="8" ref="G68:T68">SUBTOTAL(9,G58:G67)</f>
        <v>1760.6734388000002</v>
      </c>
      <c r="H68" s="80">
        <f t="shared" si="8"/>
        <v>4235</v>
      </c>
      <c r="I68" s="79">
        <f t="shared" si="8"/>
        <v>436.47999999999996</v>
      </c>
      <c r="J68" s="79">
        <f t="shared" si="8"/>
        <v>180</v>
      </c>
      <c r="K68" s="81">
        <f t="shared" si="8"/>
        <v>1</v>
      </c>
      <c r="L68" s="82">
        <f t="shared" si="8"/>
        <v>1</v>
      </c>
      <c r="M68" s="79">
        <f t="shared" si="8"/>
        <v>3135</v>
      </c>
      <c r="N68" s="83">
        <f t="shared" si="8"/>
        <v>0.5</v>
      </c>
      <c r="O68" s="79">
        <f t="shared" si="8"/>
        <v>36</v>
      </c>
      <c r="P68" s="80">
        <f t="shared" si="8"/>
        <v>0</v>
      </c>
      <c r="Q68" s="79">
        <f t="shared" si="8"/>
        <v>0</v>
      </c>
      <c r="R68" s="79">
        <f t="shared" si="8"/>
        <v>0</v>
      </c>
      <c r="S68" s="79">
        <f t="shared" si="8"/>
        <v>105.95</v>
      </c>
      <c r="T68" s="16">
        <f t="shared" si="8"/>
        <v>5654.1034388</v>
      </c>
    </row>
    <row r="69" spans="1:20" ht="15" outlineLevel="2">
      <c r="A69" s="5" t="s">
        <v>172</v>
      </c>
      <c r="B69" s="19" t="s">
        <v>255</v>
      </c>
      <c r="C69" s="6">
        <v>908020</v>
      </c>
      <c r="D69" s="5" t="s">
        <v>447</v>
      </c>
      <c r="E69" s="5" t="s">
        <v>107</v>
      </c>
      <c r="F69" s="7">
        <v>15</v>
      </c>
      <c r="G69" s="8">
        <v>3886.175439000001</v>
      </c>
      <c r="H69" s="9">
        <v>9711</v>
      </c>
      <c r="I69" s="8">
        <v>971.1</v>
      </c>
      <c r="J69" s="8"/>
      <c r="K69" s="15"/>
      <c r="L69" s="5"/>
      <c r="M69" s="8"/>
      <c r="N69" s="5"/>
      <c r="O69" s="8"/>
      <c r="P69" s="9"/>
      <c r="Q69" s="8"/>
      <c r="R69" s="8"/>
      <c r="S69" s="8"/>
      <c r="T69" s="16">
        <v>4857.275439000001</v>
      </c>
    </row>
    <row r="70" spans="1:20" ht="15" outlineLevel="2">
      <c r="A70" s="5" t="s">
        <v>172</v>
      </c>
      <c r="B70" s="19" t="s">
        <v>255</v>
      </c>
      <c r="C70" s="6">
        <v>908020</v>
      </c>
      <c r="D70" s="5" t="s">
        <v>447</v>
      </c>
      <c r="E70" s="5" t="s">
        <v>107</v>
      </c>
      <c r="F70" s="7" t="s">
        <v>138</v>
      </c>
      <c r="G70" s="8">
        <v>9.829836000000002</v>
      </c>
      <c r="H70" s="9">
        <v>4</v>
      </c>
      <c r="I70" s="8">
        <v>0.24</v>
      </c>
      <c r="J70" s="8"/>
      <c r="K70" s="15"/>
      <c r="L70" s="5"/>
      <c r="M70" s="8"/>
      <c r="N70" s="5"/>
      <c r="O70" s="8"/>
      <c r="P70" s="9"/>
      <c r="Q70" s="8"/>
      <c r="R70" s="8"/>
      <c r="S70" s="8"/>
      <c r="T70" s="16">
        <v>10.069836000000002</v>
      </c>
    </row>
    <row r="71" spans="1:20" ht="15" outlineLevel="2">
      <c r="A71" s="5" t="s">
        <v>172</v>
      </c>
      <c r="B71" s="19" t="s">
        <v>255</v>
      </c>
      <c r="C71" s="6">
        <v>908020</v>
      </c>
      <c r="D71" s="5" t="s">
        <v>447</v>
      </c>
      <c r="E71" s="5" t="s">
        <v>107</v>
      </c>
      <c r="F71" s="7" t="s">
        <v>139</v>
      </c>
      <c r="G71" s="8">
        <v>35.50469999999999</v>
      </c>
      <c r="H71" s="9">
        <v>69</v>
      </c>
      <c r="I71" s="8">
        <v>4.14</v>
      </c>
      <c r="J71" s="8"/>
      <c r="K71" s="15"/>
      <c r="L71" s="5"/>
      <c r="M71" s="8"/>
      <c r="N71" s="5"/>
      <c r="O71" s="8"/>
      <c r="P71" s="9"/>
      <c r="Q71" s="8"/>
      <c r="R71" s="8"/>
      <c r="S71" s="8"/>
      <c r="T71" s="16">
        <v>39.64469999999999</v>
      </c>
    </row>
    <row r="72" spans="1:20" ht="15" outlineLevel="2">
      <c r="A72" s="5" t="s">
        <v>172</v>
      </c>
      <c r="B72" s="19" t="s">
        <v>255</v>
      </c>
      <c r="C72" s="6">
        <v>908020</v>
      </c>
      <c r="D72" s="5" t="s">
        <v>447</v>
      </c>
      <c r="E72" s="5" t="s">
        <v>107</v>
      </c>
      <c r="F72" s="5" t="s">
        <v>110</v>
      </c>
      <c r="G72" s="52"/>
      <c r="H72" s="53"/>
      <c r="I72" s="52"/>
      <c r="J72" s="52">
        <v>60</v>
      </c>
      <c r="K72" s="15"/>
      <c r="L72" s="5"/>
      <c r="M72" s="52"/>
      <c r="N72" s="5"/>
      <c r="O72" s="52"/>
      <c r="P72" s="53"/>
      <c r="Q72" s="52"/>
      <c r="R72" s="52"/>
      <c r="S72" s="52"/>
      <c r="T72" s="16">
        <v>60</v>
      </c>
    </row>
    <row r="73" spans="1:20" ht="15" outlineLevel="2">
      <c r="A73" s="5" t="s">
        <v>172</v>
      </c>
      <c r="B73" s="19" t="s">
        <v>255</v>
      </c>
      <c r="C73" s="6">
        <v>908020</v>
      </c>
      <c r="D73" s="5" t="s">
        <v>447</v>
      </c>
      <c r="E73" s="5" t="s">
        <v>107</v>
      </c>
      <c r="F73" s="7" t="s">
        <v>143</v>
      </c>
      <c r="G73" s="8">
        <v>0.42</v>
      </c>
      <c r="H73" s="9">
        <v>1</v>
      </c>
      <c r="I73" s="8">
        <v>0.06</v>
      </c>
      <c r="J73" s="8"/>
      <c r="K73" s="15"/>
      <c r="L73" s="5"/>
      <c r="M73" s="8"/>
      <c r="N73" s="5"/>
      <c r="O73" s="8"/>
      <c r="P73" s="9"/>
      <c r="Q73" s="8"/>
      <c r="R73" s="8"/>
      <c r="S73" s="8"/>
      <c r="T73" s="16">
        <v>0.48</v>
      </c>
    </row>
    <row r="74" spans="1:20" s="72" customFormat="1" ht="15.75" outlineLevel="1" collapsed="1">
      <c r="A74" s="77"/>
      <c r="B74" s="78"/>
      <c r="C74" s="77"/>
      <c r="D74" s="78" t="s">
        <v>716</v>
      </c>
      <c r="E74" s="77"/>
      <c r="F74" s="77"/>
      <c r="G74" s="79">
        <f aca="true" t="shared" si="9" ref="G74:T74">SUBTOTAL(9,G69:G73)</f>
        <v>3931.929975000001</v>
      </c>
      <c r="H74" s="80">
        <f t="shared" si="9"/>
        <v>9785</v>
      </c>
      <c r="I74" s="79">
        <f t="shared" si="9"/>
        <v>975.54</v>
      </c>
      <c r="J74" s="79">
        <f t="shared" si="9"/>
        <v>60</v>
      </c>
      <c r="K74" s="81">
        <f t="shared" si="9"/>
        <v>0</v>
      </c>
      <c r="L74" s="82">
        <f t="shared" si="9"/>
        <v>0</v>
      </c>
      <c r="M74" s="79">
        <f t="shared" si="9"/>
        <v>0</v>
      </c>
      <c r="N74" s="83">
        <f t="shared" si="9"/>
        <v>0</v>
      </c>
      <c r="O74" s="79">
        <f t="shared" si="9"/>
        <v>0</v>
      </c>
      <c r="P74" s="80">
        <f t="shared" si="9"/>
        <v>0</v>
      </c>
      <c r="Q74" s="79">
        <f t="shared" si="9"/>
        <v>0</v>
      </c>
      <c r="R74" s="79">
        <f t="shared" si="9"/>
        <v>0</v>
      </c>
      <c r="S74" s="79">
        <f t="shared" si="9"/>
        <v>0</v>
      </c>
      <c r="T74" s="16">
        <f t="shared" si="9"/>
        <v>4967.469975</v>
      </c>
    </row>
    <row r="75" spans="1:20" ht="15" outlineLevel="2">
      <c r="A75" s="5" t="s">
        <v>172</v>
      </c>
      <c r="B75" s="19" t="s">
        <v>255</v>
      </c>
      <c r="C75" s="6">
        <v>908040</v>
      </c>
      <c r="D75" s="5" t="s">
        <v>448</v>
      </c>
      <c r="E75" s="5" t="s">
        <v>107</v>
      </c>
      <c r="F75" s="7">
        <v>15</v>
      </c>
      <c r="G75" s="8">
        <v>1713.714238</v>
      </c>
      <c r="H75" s="9">
        <v>4862</v>
      </c>
      <c r="I75" s="8">
        <v>486.2</v>
      </c>
      <c r="J75" s="8"/>
      <c r="K75" s="15"/>
      <c r="L75" s="5"/>
      <c r="M75" s="8"/>
      <c r="N75" s="5"/>
      <c r="O75" s="8"/>
      <c r="P75" s="9"/>
      <c r="Q75" s="8"/>
      <c r="R75" s="8"/>
      <c r="S75" s="8"/>
      <c r="T75" s="16">
        <v>2199.9142380000003</v>
      </c>
    </row>
    <row r="76" spans="1:20" ht="15" outlineLevel="2">
      <c r="A76" s="5" t="s">
        <v>172</v>
      </c>
      <c r="B76" s="19" t="s">
        <v>255</v>
      </c>
      <c r="C76" s="6">
        <v>908040</v>
      </c>
      <c r="D76" s="5" t="s">
        <v>448</v>
      </c>
      <c r="E76" s="5" t="s">
        <v>107</v>
      </c>
      <c r="F76" s="7" t="s">
        <v>138</v>
      </c>
      <c r="G76" s="8">
        <v>0.8899440000000001</v>
      </c>
      <c r="H76" s="9">
        <v>1</v>
      </c>
      <c r="I76" s="8">
        <v>0.06</v>
      </c>
      <c r="J76" s="8"/>
      <c r="K76" s="15"/>
      <c r="L76" s="5"/>
      <c r="M76" s="8"/>
      <c r="N76" s="5"/>
      <c r="O76" s="8"/>
      <c r="P76" s="9"/>
      <c r="Q76" s="8"/>
      <c r="R76" s="8"/>
      <c r="S76" s="8"/>
      <c r="T76" s="16">
        <v>0.9499440000000001</v>
      </c>
    </row>
    <row r="77" spans="1:20" ht="15" outlineLevel="2">
      <c r="A77" s="5" t="s">
        <v>172</v>
      </c>
      <c r="B77" s="19" t="s">
        <v>255</v>
      </c>
      <c r="C77" s="6">
        <v>908040</v>
      </c>
      <c r="D77" s="5" t="s">
        <v>448</v>
      </c>
      <c r="E77" s="5" t="s">
        <v>107</v>
      </c>
      <c r="F77" s="7" t="s">
        <v>139</v>
      </c>
      <c r="G77" s="8">
        <v>0.3451</v>
      </c>
      <c r="H77" s="9">
        <v>1</v>
      </c>
      <c r="I77" s="8">
        <v>0.06</v>
      </c>
      <c r="J77" s="8"/>
      <c r="K77" s="15"/>
      <c r="L77" s="5"/>
      <c r="M77" s="8"/>
      <c r="N77" s="5"/>
      <c r="O77" s="8"/>
      <c r="P77" s="9"/>
      <c r="Q77" s="8"/>
      <c r="R77" s="8"/>
      <c r="S77" s="8"/>
      <c r="T77" s="16">
        <v>0.4051</v>
      </c>
    </row>
    <row r="78" spans="1:20" ht="15" outlineLevel="2">
      <c r="A78" s="5" t="s">
        <v>172</v>
      </c>
      <c r="B78" s="19" t="s">
        <v>255</v>
      </c>
      <c r="C78" s="6">
        <v>908040</v>
      </c>
      <c r="D78" s="5" t="s">
        <v>448</v>
      </c>
      <c r="E78" s="5" t="s">
        <v>107</v>
      </c>
      <c r="F78" s="7" t="s">
        <v>116</v>
      </c>
      <c r="G78" s="8">
        <v>19.7943718</v>
      </c>
      <c r="H78" s="9">
        <v>23</v>
      </c>
      <c r="I78" s="8">
        <v>11.04</v>
      </c>
      <c r="J78" s="8"/>
      <c r="K78" s="15"/>
      <c r="L78" s="5"/>
      <c r="M78" s="8"/>
      <c r="N78" s="5"/>
      <c r="O78" s="8"/>
      <c r="P78" s="9"/>
      <c r="Q78" s="8"/>
      <c r="R78" s="8"/>
      <c r="S78" s="8"/>
      <c r="T78" s="16">
        <v>30.8343718</v>
      </c>
    </row>
    <row r="79" spans="1:20" ht="15" outlineLevel="2">
      <c r="A79" s="5" t="s">
        <v>172</v>
      </c>
      <c r="B79" s="19" t="s">
        <v>255</v>
      </c>
      <c r="C79" s="6">
        <v>908040</v>
      </c>
      <c r="D79" s="5" t="s">
        <v>448</v>
      </c>
      <c r="E79" s="5" t="s">
        <v>107</v>
      </c>
      <c r="F79" s="5" t="s">
        <v>110</v>
      </c>
      <c r="G79" s="52"/>
      <c r="H79" s="53"/>
      <c r="I79" s="52"/>
      <c r="J79" s="52">
        <v>45</v>
      </c>
      <c r="K79" s="15"/>
      <c r="L79" s="5"/>
      <c r="M79" s="52"/>
      <c r="N79" s="5"/>
      <c r="O79" s="52"/>
      <c r="P79" s="53"/>
      <c r="Q79" s="52"/>
      <c r="R79" s="52"/>
      <c r="S79" s="52"/>
      <c r="T79" s="16">
        <v>45</v>
      </c>
    </row>
    <row r="80" spans="1:20" s="72" customFormat="1" ht="15.75" outlineLevel="1" collapsed="1">
      <c r="A80" s="77"/>
      <c r="B80" s="78"/>
      <c r="C80" s="77"/>
      <c r="D80" s="78" t="s">
        <v>717</v>
      </c>
      <c r="E80" s="77"/>
      <c r="F80" s="77"/>
      <c r="G80" s="79">
        <f aca="true" t="shared" si="10" ref="G80:T80">SUBTOTAL(9,G75:G79)</f>
        <v>1734.7436538</v>
      </c>
      <c r="H80" s="80">
        <f t="shared" si="10"/>
        <v>4887</v>
      </c>
      <c r="I80" s="79">
        <f t="shared" si="10"/>
        <v>497.36</v>
      </c>
      <c r="J80" s="79">
        <f t="shared" si="10"/>
        <v>45</v>
      </c>
      <c r="K80" s="81">
        <f t="shared" si="10"/>
        <v>0</v>
      </c>
      <c r="L80" s="82">
        <f t="shared" si="10"/>
        <v>0</v>
      </c>
      <c r="M80" s="79">
        <f t="shared" si="10"/>
        <v>0</v>
      </c>
      <c r="N80" s="83">
        <f t="shared" si="10"/>
        <v>0</v>
      </c>
      <c r="O80" s="79">
        <f t="shared" si="10"/>
        <v>0</v>
      </c>
      <c r="P80" s="80">
        <f t="shared" si="10"/>
        <v>0</v>
      </c>
      <c r="Q80" s="79">
        <f t="shared" si="10"/>
        <v>0</v>
      </c>
      <c r="R80" s="79">
        <f t="shared" si="10"/>
        <v>0</v>
      </c>
      <c r="S80" s="79">
        <f t="shared" si="10"/>
        <v>0</v>
      </c>
      <c r="T80" s="16">
        <f t="shared" si="10"/>
        <v>2277.1036538000003</v>
      </c>
    </row>
    <row r="81" spans="1:20" ht="15" outlineLevel="2">
      <c r="A81" s="5" t="s">
        <v>172</v>
      </c>
      <c r="B81" s="19" t="s">
        <v>255</v>
      </c>
      <c r="C81" s="6">
        <v>908070</v>
      </c>
      <c r="D81" s="5" t="s">
        <v>449</v>
      </c>
      <c r="E81" s="5" t="s">
        <v>107</v>
      </c>
      <c r="F81" s="7">
        <v>15</v>
      </c>
      <c r="G81" s="8">
        <v>25.173977</v>
      </c>
      <c r="H81" s="9">
        <v>73</v>
      </c>
      <c r="I81" s="8">
        <v>7.3</v>
      </c>
      <c r="J81" s="8"/>
      <c r="K81" s="15"/>
      <c r="L81" s="5"/>
      <c r="M81" s="8"/>
      <c r="N81" s="5"/>
      <c r="O81" s="8"/>
      <c r="P81" s="9"/>
      <c r="Q81" s="8"/>
      <c r="R81" s="8"/>
      <c r="S81" s="8"/>
      <c r="T81" s="16">
        <v>32.473977000000005</v>
      </c>
    </row>
    <row r="82" spans="1:20" ht="15" outlineLevel="2">
      <c r="A82" s="5" t="s">
        <v>172</v>
      </c>
      <c r="B82" s="19" t="s">
        <v>255</v>
      </c>
      <c r="C82" s="6">
        <v>908070</v>
      </c>
      <c r="D82" s="5" t="s">
        <v>449</v>
      </c>
      <c r="E82" s="5" t="s">
        <v>107</v>
      </c>
      <c r="F82" s="5" t="s">
        <v>110</v>
      </c>
      <c r="G82" s="52"/>
      <c r="H82" s="53"/>
      <c r="I82" s="52"/>
      <c r="J82" s="52">
        <v>15</v>
      </c>
      <c r="K82" s="15"/>
      <c r="L82" s="5"/>
      <c r="M82" s="52"/>
      <c r="N82" s="5"/>
      <c r="O82" s="52"/>
      <c r="P82" s="53"/>
      <c r="Q82" s="52"/>
      <c r="R82" s="52"/>
      <c r="S82" s="52"/>
      <c r="T82" s="16">
        <v>15</v>
      </c>
    </row>
    <row r="83" spans="1:20" s="72" customFormat="1" ht="15.75" outlineLevel="1" collapsed="1">
      <c r="A83" s="77"/>
      <c r="B83" s="78"/>
      <c r="C83" s="77"/>
      <c r="D83" s="78" t="s">
        <v>718</v>
      </c>
      <c r="E83" s="77"/>
      <c r="F83" s="77"/>
      <c r="G83" s="79">
        <f aca="true" t="shared" si="11" ref="G83:T83">SUBTOTAL(9,G81:G82)</f>
        <v>25.173977</v>
      </c>
      <c r="H83" s="80">
        <f t="shared" si="11"/>
        <v>73</v>
      </c>
      <c r="I83" s="79">
        <f t="shared" si="11"/>
        <v>7.3</v>
      </c>
      <c r="J83" s="79">
        <f t="shared" si="11"/>
        <v>15</v>
      </c>
      <c r="K83" s="81">
        <f t="shared" si="11"/>
        <v>0</v>
      </c>
      <c r="L83" s="82">
        <f t="shared" si="11"/>
        <v>0</v>
      </c>
      <c r="M83" s="79">
        <f t="shared" si="11"/>
        <v>0</v>
      </c>
      <c r="N83" s="83">
        <f t="shared" si="11"/>
        <v>0</v>
      </c>
      <c r="O83" s="79">
        <f t="shared" si="11"/>
        <v>0</v>
      </c>
      <c r="P83" s="80">
        <f t="shared" si="11"/>
        <v>0</v>
      </c>
      <c r="Q83" s="79">
        <f t="shared" si="11"/>
        <v>0</v>
      </c>
      <c r="R83" s="79">
        <f t="shared" si="11"/>
        <v>0</v>
      </c>
      <c r="S83" s="79">
        <f t="shared" si="11"/>
        <v>0</v>
      </c>
      <c r="T83" s="16">
        <f t="shared" si="11"/>
        <v>47.473977000000005</v>
      </c>
    </row>
    <row r="84" spans="1:20" ht="15" outlineLevel="2">
      <c r="A84" s="5" t="s">
        <v>172</v>
      </c>
      <c r="B84" s="19" t="s">
        <v>255</v>
      </c>
      <c r="C84" s="6">
        <v>908080</v>
      </c>
      <c r="D84" s="5" t="s">
        <v>450</v>
      </c>
      <c r="E84" s="5" t="s">
        <v>107</v>
      </c>
      <c r="F84" s="7">
        <v>15</v>
      </c>
      <c r="G84" s="8">
        <v>89.31589100000001</v>
      </c>
      <c r="H84" s="9">
        <v>259</v>
      </c>
      <c r="I84" s="8">
        <v>25.9</v>
      </c>
      <c r="J84" s="8"/>
      <c r="K84" s="15"/>
      <c r="L84" s="5"/>
      <c r="M84" s="8"/>
      <c r="N84" s="5"/>
      <c r="O84" s="8"/>
      <c r="P84" s="9"/>
      <c r="Q84" s="8"/>
      <c r="R84" s="8"/>
      <c r="S84" s="8"/>
      <c r="T84" s="16">
        <v>115.21589100000001</v>
      </c>
    </row>
    <row r="85" spans="1:20" ht="15" outlineLevel="2">
      <c r="A85" s="5" t="s">
        <v>172</v>
      </c>
      <c r="B85" s="19" t="s">
        <v>255</v>
      </c>
      <c r="C85" s="6">
        <v>908080</v>
      </c>
      <c r="D85" s="5" t="s">
        <v>450</v>
      </c>
      <c r="E85" s="5" t="s">
        <v>107</v>
      </c>
      <c r="F85" s="5" t="s">
        <v>110</v>
      </c>
      <c r="G85" s="52"/>
      <c r="H85" s="53"/>
      <c r="I85" s="52"/>
      <c r="J85" s="52">
        <v>15</v>
      </c>
      <c r="K85" s="15"/>
      <c r="L85" s="5"/>
      <c r="M85" s="52"/>
      <c r="N85" s="5"/>
      <c r="O85" s="52"/>
      <c r="P85" s="53"/>
      <c r="Q85" s="52"/>
      <c r="R85" s="52"/>
      <c r="S85" s="52"/>
      <c r="T85" s="16">
        <v>15</v>
      </c>
    </row>
    <row r="86" spans="1:20" s="72" customFormat="1" ht="15.75" outlineLevel="1" collapsed="1">
      <c r="A86" s="77"/>
      <c r="B86" s="78"/>
      <c r="C86" s="77"/>
      <c r="D86" s="78" t="s">
        <v>719</v>
      </c>
      <c r="E86" s="77"/>
      <c r="F86" s="77"/>
      <c r="G86" s="79">
        <f aca="true" t="shared" si="12" ref="G86:T86">SUBTOTAL(9,G84:G85)</f>
        <v>89.31589100000001</v>
      </c>
      <c r="H86" s="80">
        <f t="shared" si="12"/>
        <v>259</v>
      </c>
      <c r="I86" s="79">
        <f t="shared" si="12"/>
        <v>25.9</v>
      </c>
      <c r="J86" s="79">
        <f t="shared" si="12"/>
        <v>15</v>
      </c>
      <c r="K86" s="81">
        <f t="shared" si="12"/>
        <v>0</v>
      </c>
      <c r="L86" s="82">
        <f t="shared" si="12"/>
        <v>0</v>
      </c>
      <c r="M86" s="79">
        <f t="shared" si="12"/>
        <v>0</v>
      </c>
      <c r="N86" s="83">
        <f t="shared" si="12"/>
        <v>0</v>
      </c>
      <c r="O86" s="79">
        <f t="shared" si="12"/>
        <v>0</v>
      </c>
      <c r="P86" s="80">
        <f t="shared" si="12"/>
        <v>0</v>
      </c>
      <c r="Q86" s="79">
        <f t="shared" si="12"/>
        <v>0</v>
      </c>
      <c r="R86" s="79">
        <f t="shared" si="12"/>
        <v>0</v>
      </c>
      <c r="S86" s="79">
        <f t="shared" si="12"/>
        <v>0</v>
      </c>
      <c r="T86" s="16">
        <f t="shared" si="12"/>
        <v>130.215891</v>
      </c>
    </row>
    <row r="87" spans="1:20" ht="15" outlineLevel="2">
      <c r="A87" s="12" t="s">
        <v>172</v>
      </c>
      <c r="B87" s="20" t="s">
        <v>173</v>
      </c>
      <c r="C87" s="12" t="s">
        <v>496</v>
      </c>
      <c r="D87" s="12" t="s">
        <v>24</v>
      </c>
      <c r="E87" s="12" t="s">
        <v>111</v>
      </c>
      <c r="F87" s="12" t="s">
        <v>111</v>
      </c>
      <c r="G87" s="54"/>
      <c r="H87" s="55"/>
      <c r="I87" s="54"/>
      <c r="J87" s="54"/>
      <c r="K87" s="14">
        <v>2</v>
      </c>
      <c r="L87" s="13">
        <v>0.63</v>
      </c>
      <c r="M87" s="54">
        <v>3950.1</v>
      </c>
      <c r="N87" s="56"/>
      <c r="O87" s="54"/>
      <c r="P87" s="55"/>
      <c r="Q87" s="54"/>
      <c r="R87" s="54"/>
      <c r="S87" s="54"/>
      <c r="T87" s="16">
        <v>3950.1</v>
      </c>
    </row>
    <row r="88" spans="1:20" s="72" customFormat="1" ht="15.75" outlineLevel="1">
      <c r="A88" s="77"/>
      <c r="B88" s="78"/>
      <c r="C88" s="77"/>
      <c r="D88" s="78" t="s">
        <v>727</v>
      </c>
      <c r="E88" s="77"/>
      <c r="F88" s="77"/>
      <c r="G88" s="79">
        <f aca="true" t="shared" si="13" ref="G88:T88">SUBTOTAL(9,G87:G87)</f>
        <v>0</v>
      </c>
      <c r="H88" s="80">
        <f t="shared" si="13"/>
        <v>0</v>
      </c>
      <c r="I88" s="79">
        <f t="shared" si="13"/>
        <v>0</v>
      </c>
      <c r="J88" s="79">
        <f t="shared" si="13"/>
        <v>0</v>
      </c>
      <c r="K88" s="81">
        <f t="shared" si="13"/>
        <v>2</v>
      </c>
      <c r="L88" s="82">
        <f t="shared" si="13"/>
        <v>0.63</v>
      </c>
      <c r="M88" s="79">
        <f t="shared" si="13"/>
        <v>3950.1</v>
      </c>
      <c r="N88" s="83">
        <f t="shared" si="13"/>
        <v>0</v>
      </c>
      <c r="O88" s="79">
        <f t="shared" si="13"/>
        <v>0</v>
      </c>
      <c r="P88" s="80">
        <f t="shared" si="13"/>
        <v>0</v>
      </c>
      <c r="Q88" s="79">
        <f t="shared" si="13"/>
        <v>0</v>
      </c>
      <c r="R88" s="79">
        <f t="shared" si="13"/>
        <v>0</v>
      </c>
      <c r="S88" s="79">
        <f t="shared" si="13"/>
        <v>0</v>
      </c>
      <c r="T88" s="16">
        <f t="shared" si="13"/>
        <v>3950.1</v>
      </c>
    </row>
    <row r="89" spans="1:20" ht="15" outlineLevel="2">
      <c r="A89" s="5" t="s">
        <v>172</v>
      </c>
      <c r="B89" s="19" t="s">
        <v>259</v>
      </c>
      <c r="C89" s="6">
        <v>903200</v>
      </c>
      <c r="D89" s="5" t="s">
        <v>461</v>
      </c>
      <c r="E89" s="5" t="s">
        <v>107</v>
      </c>
      <c r="F89" s="7">
        <v>15</v>
      </c>
      <c r="G89" s="8">
        <v>10690.195472</v>
      </c>
      <c r="H89" s="9">
        <v>30866</v>
      </c>
      <c r="I89" s="8">
        <v>3086.6</v>
      </c>
      <c r="J89" s="8"/>
      <c r="K89" s="15"/>
      <c r="L89" s="5"/>
      <c r="M89" s="8"/>
      <c r="N89" s="5"/>
      <c r="O89" s="8"/>
      <c r="P89" s="9"/>
      <c r="Q89" s="8"/>
      <c r="R89" s="8"/>
      <c r="S89" s="8"/>
      <c r="T89" s="16">
        <v>13776.795472</v>
      </c>
    </row>
    <row r="90" spans="1:20" ht="15" outlineLevel="2">
      <c r="A90" s="5" t="s">
        <v>172</v>
      </c>
      <c r="B90" s="19" t="s">
        <v>259</v>
      </c>
      <c r="C90" s="6">
        <v>903200</v>
      </c>
      <c r="D90" s="5" t="s">
        <v>461</v>
      </c>
      <c r="E90" s="5" t="s">
        <v>107</v>
      </c>
      <c r="F90" s="7" t="s">
        <v>137</v>
      </c>
      <c r="G90" s="8">
        <v>417.00250600000004</v>
      </c>
      <c r="H90" s="9">
        <v>108</v>
      </c>
      <c r="I90" s="8">
        <v>6.48</v>
      </c>
      <c r="J90" s="8"/>
      <c r="K90" s="15"/>
      <c r="L90" s="5"/>
      <c r="M90" s="8"/>
      <c r="N90" s="5"/>
      <c r="O90" s="8"/>
      <c r="P90" s="9"/>
      <c r="Q90" s="8"/>
      <c r="R90" s="8"/>
      <c r="S90" s="8"/>
      <c r="T90" s="16">
        <v>423.48250600000006</v>
      </c>
    </row>
    <row r="91" spans="1:20" ht="15" outlineLevel="2">
      <c r="A91" s="5" t="s">
        <v>172</v>
      </c>
      <c r="B91" s="19" t="s">
        <v>259</v>
      </c>
      <c r="C91" s="6">
        <v>903200</v>
      </c>
      <c r="D91" s="5" t="s">
        <v>461</v>
      </c>
      <c r="E91" s="5" t="s">
        <v>107</v>
      </c>
      <c r="F91" s="7" t="s">
        <v>138</v>
      </c>
      <c r="G91" s="8">
        <v>88.66067100000001</v>
      </c>
      <c r="H91" s="9">
        <v>58</v>
      </c>
      <c r="I91" s="8">
        <v>3.48</v>
      </c>
      <c r="J91" s="8"/>
      <c r="K91" s="15"/>
      <c r="L91" s="5"/>
      <c r="M91" s="8"/>
      <c r="N91" s="5"/>
      <c r="O91" s="8"/>
      <c r="P91" s="9"/>
      <c r="Q91" s="8"/>
      <c r="R91" s="8"/>
      <c r="S91" s="8"/>
      <c r="T91" s="16">
        <v>92.14067100000001</v>
      </c>
    </row>
    <row r="92" spans="1:20" ht="15" outlineLevel="2">
      <c r="A92" s="5" t="s">
        <v>172</v>
      </c>
      <c r="B92" s="19" t="s">
        <v>259</v>
      </c>
      <c r="C92" s="6">
        <v>903200</v>
      </c>
      <c r="D92" s="5" t="s">
        <v>461</v>
      </c>
      <c r="E92" s="5" t="s">
        <v>107</v>
      </c>
      <c r="F92" s="7" t="s">
        <v>139</v>
      </c>
      <c r="G92" s="8">
        <v>17522.594599999997</v>
      </c>
      <c r="H92" s="9">
        <v>29171</v>
      </c>
      <c r="I92" s="8">
        <v>1750.26</v>
      </c>
      <c r="J92" s="8"/>
      <c r="K92" s="15"/>
      <c r="L92" s="5"/>
      <c r="M92" s="8"/>
      <c r="N92" s="5"/>
      <c r="O92" s="8"/>
      <c r="P92" s="9"/>
      <c r="Q92" s="8"/>
      <c r="R92" s="8"/>
      <c r="S92" s="8"/>
      <c r="T92" s="16">
        <v>19272.854599999995</v>
      </c>
    </row>
    <row r="93" spans="1:20" ht="15" outlineLevel="2">
      <c r="A93" s="5" t="s">
        <v>172</v>
      </c>
      <c r="B93" s="19" t="s">
        <v>259</v>
      </c>
      <c r="C93" s="6">
        <v>903200</v>
      </c>
      <c r="D93" s="5" t="s">
        <v>461</v>
      </c>
      <c r="E93" s="5" t="s">
        <v>107</v>
      </c>
      <c r="F93" s="7" t="s">
        <v>116</v>
      </c>
      <c r="G93" s="8">
        <v>15.875314000000001</v>
      </c>
      <c r="H93" s="9">
        <v>17</v>
      </c>
      <c r="I93" s="8">
        <v>8.16</v>
      </c>
      <c r="J93" s="8"/>
      <c r="K93" s="15"/>
      <c r="L93" s="5"/>
      <c r="M93" s="8"/>
      <c r="N93" s="5"/>
      <c r="O93" s="8"/>
      <c r="P93" s="9"/>
      <c r="Q93" s="8"/>
      <c r="R93" s="8"/>
      <c r="S93" s="8"/>
      <c r="T93" s="16">
        <v>24.035314</v>
      </c>
    </row>
    <row r="94" spans="1:20" ht="15" outlineLevel="2">
      <c r="A94" s="5" t="s">
        <v>172</v>
      </c>
      <c r="B94" s="19" t="s">
        <v>259</v>
      </c>
      <c r="C94" s="6">
        <v>903200</v>
      </c>
      <c r="D94" s="5" t="s">
        <v>461</v>
      </c>
      <c r="E94" s="5" t="s">
        <v>107</v>
      </c>
      <c r="F94" s="5" t="s">
        <v>110</v>
      </c>
      <c r="G94" s="52"/>
      <c r="H94" s="53"/>
      <c r="I94" s="52"/>
      <c r="J94" s="52">
        <v>180</v>
      </c>
      <c r="K94" s="15"/>
      <c r="L94" s="5"/>
      <c r="M94" s="52"/>
      <c r="N94" s="5"/>
      <c r="O94" s="52"/>
      <c r="P94" s="53"/>
      <c r="Q94" s="52"/>
      <c r="R94" s="52"/>
      <c r="S94" s="52"/>
      <c r="T94" s="16">
        <v>180</v>
      </c>
    </row>
    <row r="95" spans="1:20" ht="15" outlineLevel="2">
      <c r="A95" s="5" t="s">
        <v>172</v>
      </c>
      <c r="B95" s="19" t="s">
        <v>259</v>
      </c>
      <c r="C95" s="6">
        <v>903200</v>
      </c>
      <c r="D95" s="5" t="s">
        <v>461</v>
      </c>
      <c r="E95" s="5" t="s">
        <v>107</v>
      </c>
      <c r="F95" s="7" t="s">
        <v>860</v>
      </c>
      <c r="G95" s="8">
        <v>1023.06</v>
      </c>
      <c r="H95" s="9"/>
      <c r="I95" s="8"/>
      <c r="J95" s="8"/>
      <c r="K95" s="15"/>
      <c r="L95" s="5"/>
      <c r="M95" s="8"/>
      <c r="N95" s="5"/>
      <c r="O95" s="8"/>
      <c r="P95" s="9"/>
      <c r="Q95" s="8"/>
      <c r="R95" s="8"/>
      <c r="S95" s="8"/>
      <c r="T95" s="16">
        <v>1023.06</v>
      </c>
    </row>
    <row r="96" spans="1:20" ht="15" outlineLevel="2">
      <c r="A96" s="5" t="s">
        <v>172</v>
      </c>
      <c r="B96" s="19" t="s">
        <v>259</v>
      </c>
      <c r="C96" s="6">
        <v>903200</v>
      </c>
      <c r="D96" s="5" t="s">
        <v>461</v>
      </c>
      <c r="E96" s="5" t="s">
        <v>36</v>
      </c>
      <c r="F96" s="5" t="s">
        <v>36</v>
      </c>
      <c r="G96" s="52"/>
      <c r="H96" s="53"/>
      <c r="I96" s="52"/>
      <c r="J96" s="52"/>
      <c r="K96" s="15"/>
      <c r="L96" s="5"/>
      <c r="M96" s="52"/>
      <c r="N96" s="15">
        <v>7.75</v>
      </c>
      <c r="O96" s="52">
        <v>558</v>
      </c>
      <c r="P96" s="53"/>
      <c r="Q96" s="52"/>
      <c r="R96" s="52"/>
      <c r="S96" s="52"/>
      <c r="T96" s="16">
        <v>558</v>
      </c>
    </row>
    <row r="97" spans="1:20" ht="15" outlineLevel="2">
      <c r="A97" s="5" t="s">
        <v>172</v>
      </c>
      <c r="B97" s="19" t="s">
        <v>259</v>
      </c>
      <c r="C97" s="6">
        <v>903300</v>
      </c>
      <c r="D97" s="5" t="s">
        <v>461</v>
      </c>
      <c r="E97" s="5" t="s">
        <v>36</v>
      </c>
      <c r="F97" s="5" t="s">
        <v>36</v>
      </c>
      <c r="G97" s="52"/>
      <c r="H97" s="53"/>
      <c r="I97" s="52"/>
      <c r="J97" s="52"/>
      <c r="K97" s="15"/>
      <c r="L97" s="5"/>
      <c r="M97" s="52"/>
      <c r="N97" s="15">
        <v>3</v>
      </c>
      <c r="O97" s="52">
        <v>216</v>
      </c>
      <c r="P97" s="53"/>
      <c r="Q97" s="52"/>
      <c r="R97" s="52"/>
      <c r="S97" s="52"/>
      <c r="T97" s="16">
        <v>216</v>
      </c>
    </row>
    <row r="98" spans="1:20" ht="15" outlineLevel="2">
      <c r="A98" s="5" t="s">
        <v>172</v>
      </c>
      <c r="B98" s="19" t="s">
        <v>259</v>
      </c>
      <c r="C98" s="6">
        <v>903200</v>
      </c>
      <c r="D98" s="5" t="s">
        <v>461</v>
      </c>
      <c r="E98" s="5" t="s">
        <v>107</v>
      </c>
      <c r="F98" s="7" t="s">
        <v>143</v>
      </c>
      <c r="G98" s="8">
        <v>0.98</v>
      </c>
      <c r="H98" s="9">
        <v>1</v>
      </c>
      <c r="I98" s="8">
        <v>0.06</v>
      </c>
      <c r="J98" s="8"/>
      <c r="K98" s="15"/>
      <c r="L98" s="5"/>
      <c r="M98" s="8"/>
      <c r="N98" s="5"/>
      <c r="O98" s="8"/>
      <c r="P98" s="9"/>
      <c r="Q98" s="8"/>
      <c r="R98" s="8"/>
      <c r="S98" s="8"/>
      <c r="T98" s="16">
        <v>1.04</v>
      </c>
    </row>
    <row r="99" spans="1:20" ht="15" outlineLevel="2">
      <c r="A99" s="5" t="s">
        <v>172</v>
      </c>
      <c r="B99" s="19" t="s">
        <v>259</v>
      </c>
      <c r="C99" s="6">
        <v>903200</v>
      </c>
      <c r="D99" s="5" t="s">
        <v>461</v>
      </c>
      <c r="E99" s="5" t="s">
        <v>107</v>
      </c>
      <c r="F99" s="7" t="s">
        <v>214</v>
      </c>
      <c r="G99" s="8">
        <v>2.82</v>
      </c>
      <c r="H99" s="9">
        <v>1</v>
      </c>
      <c r="I99" s="8">
        <v>0.06</v>
      </c>
      <c r="J99" s="8"/>
      <c r="K99" s="15"/>
      <c r="L99" s="5"/>
      <c r="M99" s="8"/>
      <c r="N99" s="5"/>
      <c r="O99" s="8"/>
      <c r="P99" s="9"/>
      <c r="Q99" s="8"/>
      <c r="R99" s="8"/>
      <c r="S99" s="8"/>
      <c r="T99" s="16">
        <v>2.88</v>
      </c>
    </row>
    <row r="100" spans="1:20" ht="15" outlineLevel="2">
      <c r="A100" s="5" t="s">
        <v>172</v>
      </c>
      <c r="B100" s="19" t="s">
        <v>259</v>
      </c>
      <c r="C100" s="6">
        <v>903200</v>
      </c>
      <c r="D100" s="5" t="s">
        <v>461</v>
      </c>
      <c r="E100" s="5" t="s">
        <v>107</v>
      </c>
      <c r="F100" s="7" t="s">
        <v>154</v>
      </c>
      <c r="G100" s="8">
        <v>131.49400000000003</v>
      </c>
      <c r="H100" s="9">
        <v>424</v>
      </c>
      <c r="I100" s="8">
        <v>25.44</v>
      </c>
      <c r="J100" s="8"/>
      <c r="K100" s="15"/>
      <c r="L100" s="5"/>
      <c r="M100" s="8"/>
      <c r="N100" s="5"/>
      <c r="O100" s="8"/>
      <c r="P100" s="9"/>
      <c r="Q100" s="8"/>
      <c r="R100" s="8"/>
      <c r="S100" s="8"/>
      <c r="T100" s="16">
        <v>156.93400000000003</v>
      </c>
    </row>
    <row r="101" spans="1:20" ht="15" outlineLevel="2">
      <c r="A101" s="5" t="s">
        <v>172</v>
      </c>
      <c r="B101" s="19" t="s">
        <v>259</v>
      </c>
      <c r="C101" s="6">
        <v>903200</v>
      </c>
      <c r="D101" s="5" t="s">
        <v>461</v>
      </c>
      <c r="E101" s="5" t="s">
        <v>107</v>
      </c>
      <c r="F101" s="7" t="s">
        <v>858</v>
      </c>
      <c r="G101" s="8">
        <v>25560.31</v>
      </c>
      <c r="H101" s="9"/>
      <c r="I101" s="8"/>
      <c r="J101" s="8"/>
      <c r="K101" s="15"/>
      <c r="L101" s="5"/>
      <c r="M101" s="8"/>
      <c r="N101" s="5"/>
      <c r="O101" s="8"/>
      <c r="P101" s="9"/>
      <c r="Q101" s="8"/>
      <c r="R101" s="8"/>
      <c r="S101" s="8"/>
      <c r="T101" s="16">
        <v>25560.31</v>
      </c>
    </row>
    <row r="102" spans="1:20" ht="15" outlineLevel="2">
      <c r="A102" s="12" t="s">
        <v>172</v>
      </c>
      <c r="B102" s="20" t="s">
        <v>259</v>
      </c>
      <c r="C102" s="12">
        <v>903200</v>
      </c>
      <c r="D102" s="12" t="s">
        <v>461</v>
      </c>
      <c r="E102" s="12" t="s">
        <v>111</v>
      </c>
      <c r="F102" s="12" t="s">
        <v>111</v>
      </c>
      <c r="G102" s="54"/>
      <c r="H102" s="55"/>
      <c r="I102" s="54"/>
      <c r="J102" s="54"/>
      <c r="K102" s="14">
        <v>1</v>
      </c>
      <c r="L102" s="13">
        <v>1</v>
      </c>
      <c r="M102" s="54">
        <v>3135</v>
      </c>
      <c r="N102" s="56"/>
      <c r="O102" s="54"/>
      <c r="P102" s="55"/>
      <c r="Q102" s="54"/>
      <c r="R102" s="54"/>
      <c r="S102" s="54"/>
      <c r="T102" s="16">
        <v>3135</v>
      </c>
    </row>
    <row r="103" spans="1:20" ht="15" outlineLevel="2">
      <c r="A103" s="5" t="s">
        <v>172</v>
      </c>
      <c r="B103" s="19" t="s">
        <v>259</v>
      </c>
      <c r="C103" s="6">
        <v>903200</v>
      </c>
      <c r="D103" s="5" t="s">
        <v>461</v>
      </c>
      <c r="E103" s="5" t="s">
        <v>133</v>
      </c>
      <c r="F103" s="5" t="s">
        <v>133</v>
      </c>
      <c r="G103" s="52"/>
      <c r="H103" s="53"/>
      <c r="I103" s="52"/>
      <c r="J103" s="52"/>
      <c r="K103" s="15"/>
      <c r="L103" s="5"/>
      <c r="M103" s="52"/>
      <c r="N103" s="5"/>
      <c r="O103" s="52"/>
      <c r="P103" s="53"/>
      <c r="Q103" s="52"/>
      <c r="R103" s="52"/>
      <c r="S103" s="52">
        <v>10.53</v>
      </c>
      <c r="T103" s="16">
        <v>10.53</v>
      </c>
    </row>
    <row r="104" spans="1:20" s="72" customFormat="1" ht="15.75" outlineLevel="1">
      <c r="A104" s="77"/>
      <c r="B104" s="78"/>
      <c r="C104" s="77"/>
      <c r="D104" s="78" t="s">
        <v>734</v>
      </c>
      <c r="E104" s="77"/>
      <c r="F104" s="77"/>
      <c r="G104" s="79">
        <f aca="true" t="shared" si="14" ref="G104:T104">SUBTOTAL(9,G89:G103)</f>
        <v>55452.992563</v>
      </c>
      <c r="H104" s="80">
        <f t="shared" si="14"/>
        <v>60646</v>
      </c>
      <c r="I104" s="79">
        <f t="shared" si="14"/>
        <v>4880.54</v>
      </c>
      <c r="J104" s="79">
        <f t="shared" si="14"/>
        <v>180</v>
      </c>
      <c r="K104" s="81">
        <f t="shared" si="14"/>
        <v>1</v>
      </c>
      <c r="L104" s="82">
        <f t="shared" si="14"/>
        <v>1</v>
      </c>
      <c r="M104" s="79">
        <f t="shared" si="14"/>
        <v>3135</v>
      </c>
      <c r="N104" s="83">
        <f t="shared" si="14"/>
        <v>10.75</v>
      </c>
      <c r="O104" s="79">
        <f t="shared" si="14"/>
        <v>774</v>
      </c>
      <c r="P104" s="80">
        <f t="shared" si="14"/>
        <v>0</v>
      </c>
      <c r="Q104" s="79">
        <f t="shared" si="14"/>
        <v>0</v>
      </c>
      <c r="R104" s="79">
        <f t="shared" si="14"/>
        <v>0</v>
      </c>
      <c r="S104" s="79">
        <f t="shared" si="14"/>
        <v>10.53</v>
      </c>
      <c r="T104" s="16">
        <f t="shared" si="14"/>
        <v>64433.062562999985</v>
      </c>
    </row>
    <row r="105" spans="1:20" s="72" customFormat="1" ht="15.75" outlineLevel="1" collapsed="1">
      <c r="A105" s="77"/>
      <c r="B105" s="78"/>
      <c r="C105" s="77"/>
      <c r="D105" s="78" t="s">
        <v>514</v>
      </c>
      <c r="E105" s="77"/>
      <c r="F105" s="77"/>
      <c r="G105" s="79">
        <f aca="true" t="shared" si="15" ref="G105:T105">SUBTOTAL(9,G5:G103)</f>
        <v>71607.52948489999</v>
      </c>
      <c r="H105" s="80">
        <f t="shared" si="15"/>
        <v>89455</v>
      </c>
      <c r="I105" s="79">
        <f t="shared" si="15"/>
        <v>7936.659999999999</v>
      </c>
      <c r="J105" s="79">
        <f t="shared" si="15"/>
        <v>1455</v>
      </c>
      <c r="K105" s="81">
        <f t="shared" si="15"/>
        <v>13</v>
      </c>
      <c r="L105" s="82">
        <f t="shared" si="15"/>
        <v>5.25</v>
      </c>
      <c r="M105" s="79">
        <f t="shared" si="15"/>
        <v>21945</v>
      </c>
      <c r="N105" s="83">
        <f t="shared" si="15"/>
        <v>14.75</v>
      </c>
      <c r="O105" s="79">
        <f t="shared" si="15"/>
        <v>1062</v>
      </c>
      <c r="P105" s="80">
        <f t="shared" si="15"/>
        <v>0</v>
      </c>
      <c r="Q105" s="79">
        <f t="shared" si="15"/>
        <v>0</v>
      </c>
      <c r="R105" s="79">
        <f t="shared" si="15"/>
        <v>0</v>
      </c>
      <c r="S105" s="79">
        <f t="shared" si="15"/>
        <v>174.26000000000002</v>
      </c>
      <c r="T105" s="16">
        <f t="shared" si="15"/>
        <v>104180.44948489997</v>
      </c>
    </row>
  </sheetData>
  <sheetProtection/>
  <autoFilter ref="A4:T104"/>
  <printOptions/>
  <pageMargins left="0.25" right="0.25" top="0.25" bottom="0.25" header="0.5" footer="0.5"/>
  <pageSetup fitToHeight="50" fitToWidth="1" horizontalDpi="600" verticalDpi="600" orientation="landscape" paperSize="5" scale="7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2"/>
  <sheetViews>
    <sheetView zoomScalePageLayoutView="0" workbookViewId="0" topLeftCell="A1">
      <pane xSplit="1" ySplit="4" topLeftCell="K704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8.88671875" style="58" customWidth="1"/>
    <col min="3" max="3" width="8.88671875" style="59" customWidth="1"/>
    <col min="4" max="6" width="8.88671875" style="4" customWidth="1"/>
    <col min="7" max="7" width="8.88671875" style="60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38.25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outlineLevel="2">
      <c r="A5" s="5" t="s">
        <v>140</v>
      </c>
      <c r="B5" s="19" t="s">
        <v>141</v>
      </c>
      <c r="C5" s="6">
        <v>408300</v>
      </c>
      <c r="D5" s="5" t="s">
        <v>273</v>
      </c>
      <c r="E5" s="5" t="s">
        <v>107</v>
      </c>
      <c r="F5" s="7" t="s">
        <v>137</v>
      </c>
      <c r="G5" s="8">
        <v>1.7826785</v>
      </c>
      <c r="H5" s="9">
        <v>1</v>
      </c>
      <c r="I5" s="8">
        <v>0.06</v>
      </c>
      <c r="J5" s="8"/>
      <c r="K5" s="15"/>
      <c r="L5" s="5"/>
      <c r="M5" s="8"/>
      <c r="N5" s="5"/>
      <c r="O5" s="8"/>
      <c r="P5" s="9"/>
      <c r="Q5" s="8"/>
      <c r="R5" s="8"/>
      <c r="S5" s="8"/>
      <c r="T5" s="16">
        <v>1.8426785</v>
      </c>
    </row>
    <row r="6" spans="1:20" ht="15" outlineLevel="2">
      <c r="A6" s="5" t="s">
        <v>140</v>
      </c>
      <c r="B6" s="19" t="s">
        <v>141</v>
      </c>
      <c r="C6" s="6">
        <v>408300</v>
      </c>
      <c r="D6" s="5" t="s">
        <v>273</v>
      </c>
      <c r="E6" s="5" t="s">
        <v>107</v>
      </c>
      <c r="F6" s="5" t="s">
        <v>110</v>
      </c>
      <c r="G6" s="52"/>
      <c r="H6" s="53"/>
      <c r="I6" s="52"/>
      <c r="J6" s="52">
        <v>15</v>
      </c>
      <c r="K6" s="15"/>
      <c r="L6" s="5"/>
      <c r="M6" s="52"/>
      <c r="N6" s="5"/>
      <c r="O6" s="52"/>
      <c r="P6" s="53"/>
      <c r="Q6" s="52"/>
      <c r="R6" s="52"/>
      <c r="S6" s="52"/>
      <c r="T6" s="16">
        <v>15</v>
      </c>
    </row>
    <row r="7" spans="1:20" ht="15" outlineLevel="2">
      <c r="A7" s="12" t="s">
        <v>140</v>
      </c>
      <c r="B7" s="20" t="s">
        <v>141</v>
      </c>
      <c r="C7" s="12">
        <v>408300</v>
      </c>
      <c r="D7" s="12" t="s">
        <v>273</v>
      </c>
      <c r="E7" s="12" t="s">
        <v>111</v>
      </c>
      <c r="F7" s="12" t="s">
        <v>111</v>
      </c>
      <c r="G7" s="54"/>
      <c r="H7" s="55"/>
      <c r="I7" s="54"/>
      <c r="J7" s="54"/>
      <c r="K7" s="14">
        <v>2</v>
      </c>
      <c r="L7" s="13">
        <v>1</v>
      </c>
      <c r="M7" s="54">
        <v>6270</v>
      </c>
      <c r="N7" s="56"/>
      <c r="O7" s="54"/>
      <c r="P7" s="55"/>
      <c r="Q7" s="54"/>
      <c r="R7" s="54"/>
      <c r="S7" s="54"/>
      <c r="T7" s="16">
        <v>6270</v>
      </c>
    </row>
    <row r="8" spans="1:20" s="72" customFormat="1" ht="15.75" outlineLevel="1">
      <c r="A8" s="77"/>
      <c r="B8" s="78"/>
      <c r="C8" s="77"/>
      <c r="D8" s="78" t="s">
        <v>516</v>
      </c>
      <c r="E8" s="77"/>
      <c r="F8" s="77"/>
      <c r="G8" s="79">
        <f aca="true" t="shared" si="0" ref="G8:T8">SUBTOTAL(9,G5:G7)</f>
        <v>1.7826785</v>
      </c>
      <c r="H8" s="80">
        <f t="shared" si="0"/>
        <v>1</v>
      </c>
      <c r="I8" s="79">
        <f t="shared" si="0"/>
        <v>0.06</v>
      </c>
      <c r="J8" s="79">
        <f t="shared" si="0"/>
        <v>15</v>
      </c>
      <c r="K8" s="81">
        <f t="shared" si="0"/>
        <v>2</v>
      </c>
      <c r="L8" s="82">
        <f t="shared" si="0"/>
        <v>1</v>
      </c>
      <c r="M8" s="79">
        <f t="shared" si="0"/>
        <v>6270</v>
      </c>
      <c r="N8" s="83">
        <f t="shared" si="0"/>
        <v>0</v>
      </c>
      <c r="O8" s="79">
        <f t="shared" si="0"/>
        <v>0</v>
      </c>
      <c r="P8" s="80">
        <f t="shared" si="0"/>
        <v>0</v>
      </c>
      <c r="Q8" s="79">
        <f t="shared" si="0"/>
        <v>0</v>
      </c>
      <c r="R8" s="79">
        <f t="shared" si="0"/>
        <v>0</v>
      </c>
      <c r="S8" s="79">
        <f t="shared" si="0"/>
        <v>0</v>
      </c>
      <c r="T8" s="16">
        <f t="shared" si="0"/>
        <v>6286.8426785</v>
      </c>
    </row>
    <row r="9" spans="1:20" ht="15" outlineLevel="2">
      <c r="A9" s="5" t="s">
        <v>140</v>
      </c>
      <c r="B9" s="19" t="s">
        <v>142</v>
      </c>
      <c r="C9" s="6">
        <v>400001</v>
      </c>
      <c r="D9" s="5" t="s">
        <v>274</v>
      </c>
      <c r="E9" s="5" t="s">
        <v>107</v>
      </c>
      <c r="F9" s="7">
        <v>15</v>
      </c>
      <c r="G9" s="8">
        <v>96.77904100000008</v>
      </c>
      <c r="H9" s="9">
        <v>280</v>
      </c>
      <c r="I9" s="8">
        <v>28</v>
      </c>
      <c r="J9" s="8"/>
      <c r="K9" s="15"/>
      <c r="L9" s="5"/>
      <c r="M9" s="8"/>
      <c r="N9" s="5"/>
      <c r="O9" s="8"/>
      <c r="P9" s="9"/>
      <c r="Q9" s="8"/>
      <c r="R9" s="8"/>
      <c r="S9" s="8"/>
      <c r="T9" s="16">
        <v>124.77904100000008</v>
      </c>
    </row>
    <row r="10" spans="1:20" ht="15" outlineLevel="2">
      <c r="A10" s="5" t="s">
        <v>140</v>
      </c>
      <c r="B10" s="19" t="s">
        <v>142</v>
      </c>
      <c r="C10" s="6">
        <v>400001</v>
      </c>
      <c r="D10" s="5" t="s">
        <v>274</v>
      </c>
      <c r="E10" s="5" t="s">
        <v>107</v>
      </c>
      <c r="F10" s="7" t="s">
        <v>137</v>
      </c>
      <c r="G10" s="8">
        <v>88.62900450000001</v>
      </c>
      <c r="H10" s="9">
        <v>15</v>
      </c>
      <c r="I10" s="8">
        <v>0.9</v>
      </c>
      <c r="J10" s="8"/>
      <c r="K10" s="15"/>
      <c r="L10" s="5"/>
      <c r="M10" s="8"/>
      <c r="N10" s="5"/>
      <c r="O10" s="8"/>
      <c r="P10" s="9"/>
      <c r="Q10" s="8"/>
      <c r="R10" s="8"/>
      <c r="S10" s="8"/>
      <c r="T10" s="16">
        <v>89.52900450000001</v>
      </c>
    </row>
    <row r="11" spans="1:20" ht="15" outlineLevel="2">
      <c r="A11" s="5" t="s">
        <v>140</v>
      </c>
      <c r="B11" s="19" t="s">
        <v>142</v>
      </c>
      <c r="C11" s="6">
        <v>400001</v>
      </c>
      <c r="D11" s="5" t="s">
        <v>274</v>
      </c>
      <c r="E11" s="5" t="s">
        <v>107</v>
      </c>
      <c r="F11" s="7" t="s">
        <v>138</v>
      </c>
      <c r="G11" s="8">
        <v>9.465768</v>
      </c>
      <c r="H11" s="9">
        <v>6</v>
      </c>
      <c r="I11" s="8">
        <v>0.36</v>
      </c>
      <c r="J11" s="8"/>
      <c r="K11" s="15"/>
      <c r="L11" s="5"/>
      <c r="M11" s="8"/>
      <c r="N11" s="5"/>
      <c r="O11" s="8"/>
      <c r="P11" s="9"/>
      <c r="Q11" s="8"/>
      <c r="R11" s="8"/>
      <c r="S11" s="8"/>
      <c r="T11" s="16">
        <v>9.825768</v>
      </c>
    </row>
    <row r="12" spans="1:20" ht="15" outlineLevel="2">
      <c r="A12" s="5" t="s">
        <v>140</v>
      </c>
      <c r="B12" s="19" t="s">
        <v>142</v>
      </c>
      <c r="C12" s="6">
        <v>400001</v>
      </c>
      <c r="D12" s="5" t="s">
        <v>274</v>
      </c>
      <c r="E12" s="5" t="s">
        <v>107</v>
      </c>
      <c r="F12" s="7" t="s">
        <v>139</v>
      </c>
      <c r="G12" s="8">
        <v>0.8931999999999999</v>
      </c>
      <c r="H12" s="9">
        <v>2</v>
      </c>
      <c r="I12" s="8">
        <v>0.12</v>
      </c>
      <c r="J12" s="8"/>
      <c r="K12" s="15"/>
      <c r="L12" s="5"/>
      <c r="M12" s="8"/>
      <c r="N12" s="5"/>
      <c r="O12" s="8"/>
      <c r="P12" s="9"/>
      <c r="Q12" s="8"/>
      <c r="R12" s="8"/>
      <c r="S12" s="8"/>
      <c r="T12" s="16">
        <v>1.0131999999999999</v>
      </c>
    </row>
    <row r="13" spans="1:20" ht="15" outlineLevel="2">
      <c r="A13" s="5" t="s">
        <v>140</v>
      </c>
      <c r="B13" s="19" t="s">
        <v>142</v>
      </c>
      <c r="C13" s="6">
        <v>400001</v>
      </c>
      <c r="D13" s="5" t="s">
        <v>274</v>
      </c>
      <c r="E13" s="5" t="s">
        <v>107</v>
      </c>
      <c r="F13" s="7" t="s">
        <v>116</v>
      </c>
      <c r="G13" s="8">
        <v>5.3495806</v>
      </c>
      <c r="H13" s="9">
        <v>3</v>
      </c>
      <c r="I13" s="8">
        <v>1.44</v>
      </c>
      <c r="J13" s="8"/>
      <c r="K13" s="15"/>
      <c r="L13" s="5"/>
      <c r="M13" s="8"/>
      <c r="N13" s="5"/>
      <c r="O13" s="8"/>
      <c r="P13" s="9"/>
      <c r="Q13" s="8"/>
      <c r="R13" s="8"/>
      <c r="S13" s="8"/>
      <c r="T13" s="16">
        <v>6.789580600000001</v>
      </c>
    </row>
    <row r="14" spans="1:20" ht="15" outlineLevel="2">
      <c r="A14" s="5" t="s">
        <v>140</v>
      </c>
      <c r="B14" s="19" t="s">
        <v>142</v>
      </c>
      <c r="C14" s="6">
        <v>400001</v>
      </c>
      <c r="D14" s="5" t="s">
        <v>274</v>
      </c>
      <c r="E14" s="5" t="s">
        <v>107</v>
      </c>
      <c r="F14" s="5" t="s">
        <v>110</v>
      </c>
      <c r="G14" s="52"/>
      <c r="H14" s="53"/>
      <c r="I14" s="52"/>
      <c r="J14" s="52">
        <v>180</v>
      </c>
      <c r="K14" s="15"/>
      <c r="L14" s="5"/>
      <c r="M14" s="52"/>
      <c r="N14" s="5"/>
      <c r="O14" s="52"/>
      <c r="P14" s="53"/>
      <c r="Q14" s="52"/>
      <c r="R14" s="52"/>
      <c r="S14" s="52"/>
      <c r="T14" s="16">
        <v>180</v>
      </c>
    </row>
    <row r="15" spans="1:20" ht="15" outlineLevel="2">
      <c r="A15" s="5" t="s">
        <v>140</v>
      </c>
      <c r="B15" s="19" t="s">
        <v>142</v>
      </c>
      <c r="C15" s="6">
        <v>400001</v>
      </c>
      <c r="D15" s="5" t="s">
        <v>274</v>
      </c>
      <c r="E15" s="5" t="s">
        <v>107</v>
      </c>
      <c r="F15" s="7" t="s">
        <v>143</v>
      </c>
      <c r="G15" s="10">
        <v>0.98</v>
      </c>
      <c r="H15" s="11">
        <v>1</v>
      </c>
      <c r="I15" s="10">
        <v>0.06</v>
      </c>
      <c r="J15" s="8"/>
      <c r="K15" s="15"/>
      <c r="L15" s="5"/>
      <c r="M15" s="10"/>
      <c r="N15" s="5"/>
      <c r="O15" s="10"/>
      <c r="P15" s="11"/>
      <c r="Q15" s="10"/>
      <c r="R15" s="10"/>
      <c r="S15" s="10"/>
      <c r="T15" s="16">
        <v>1.04</v>
      </c>
    </row>
    <row r="16" spans="1:20" ht="15" outlineLevel="2">
      <c r="A16" s="12" t="s">
        <v>140</v>
      </c>
      <c r="B16" s="20" t="s">
        <v>142</v>
      </c>
      <c r="C16" s="12">
        <v>400001</v>
      </c>
      <c r="D16" s="12" t="s">
        <v>274</v>
      </c>
      <c r="E16" s="12" t="s">
        <v>111</v>
      </c>
      <c r="F16" s="12" t="s">
        <v>111</v>
      </c>
      <c r="G16" s="54"/>
      <c r="H16" s="55"/>
      <c r="I16" s="54"/>
      <c r="J16" s="54"/>
      <c r="K16" s="14">
        <v>2</v>
      </c>
      <c r="L16" s="13">
        <v>0.15</v>
      </c>
      <c r="M16" s="54">
        <v>940.5</v>
      </c>
      <c r="N16" s="56"/>
      <c r="O16" s="54"/>
      <c r="P16" s="55"/>
      <c r="Q16" s="54"/>
      <c r="R16" s="54"/>
      <c r="S16" s="54"/>
      <c r="T16" s="16">
        <v>940.5</v>
      </c>
    </row>
    <row r="17" spans="1:20" ht="15" outlineLevel="2">
      <c r="A17" s="5" t="s">
        <v>140</v>
      </c>
      <c r="B17" s="19" t="s">
        <v>142</v>
      </c>
      <c r="C17" s="6">
        <v>400001</v>
      </c>
      <c r="D17" s="5" t="s">
        <v>274</v>
      </c>
      <c r="E17" s="5" t="s">
        <v>133</v>
      </c>
      <c r="F17" s="5" t="s">
        <v>133</v>
      </c>
      <c r="G17" s="52"/>
      <c r="H17" s="53"/>
      <c r="I17" s="52"/>
      <c r="J17" s="52"/>
      <c r="K17" s="15"/>
      <c r="L17" s="5"/>
      <c r="M17" s="52"/>
      <c r="N17" s="5"/>
      <c r="O17" s="52"/>
      <c r="P17" s="53"/>
      <c r="Q17" s="52"/>
      <c r="R17" s="52"/>
      <c r="S17" s="52">
        <v>16.3</v>
      </c>
      <c r="T17" s="16">
        <v>16.3</v>
      </c>
    </row>
    <row r="18" spans="1:20" s="72" customFormat="1" ht="15.75" outlineLevel="1">
      <c r="A18" s="77"/>
      <c r="B18" s="78"/>
      <c r="C18" s="77"/>
      <c r="D18" s="78" t="s">
        <v>517</v>
      </c>
      <c r="E18" s="77"/>
      <c r="F18" s="77"/>
      <c r="G18" s="79">
        <f aca="true" t="shared" si="1" ref="G18:T18">SUBTOTAL(9,G9:G17)</f>
        <v>202.09659410000006</v>
      </c>
      <c r="H18" s="80">
        <f t="shared" si="1"/>
        <v>307</v>
      </c>
      <c r="I18" s="79">
        <f t="shared" si="1"/>
        <v>30.88</v>
      </c>
      <c r="J18" s="79">
        <f t="shared" si="1"/>
        <v>180</v>
      </c>
      <c r="K18" s="81">
        <f t="shared" si="1"/>
        <v>2</v>
      </c>
      <c r="L18" s="82">
        <f t="shared" si="1"/>
        <v>0.15</v>
      </c>
      <c r="M18" s="79">
        <f t="shared" si="1"/>
        <v>940.5</v>
      </c>
      <c r="N18" s="83">
        <f t="shared" si="1"/>
        <v>0</v>
      </c>
      <c r="O18" s="79">
        <f t="shared" si="1"/>
        <v>0</v>
      </c>
      <c r="P18" s="80">
        <f t="shared" si="1"/>
        <v>0</v>
      </c>
      <c r="Q18" s="79">
        <f t="shared" si="1"/>
        <v>0</v>
      </c>
      <c r="R18" s="79">
        <f t="shared" si="1"/>
        <v>0</v>
      </c>
      <c r="S18" s="79">
        <f t="shared" si="1"/>
        <v>16.3</v>
      </c>
      <c r="T18" s="16">
        <f t="shared" si="1"/>
        <v>1369.7765941</v>
      </c>
    </row>
    <row r="19" spans="1:20" ht="15" outlineLevel="2">
      <c r="A19" s="5" t="s">
        <v>140</v>
      </c>
      <c r="B19" s="19" t="s">
        <v>144</v>
      </c>
      <c r="C19" s="6">
        <v>406250</v>
      </c>
      <c r="D19" s="5" t="s">
        <v>275</v>
      </c>
      <c r="E19" s="5" t="s">
        <v>107</v>
      </c>
      <c r="F19" s="7">
        <v>15</v>
      </c>
      <c r="G19" s="8">
        <v>914.024848</v>
      </c>
      <c r="H19" s="9">
        <v>2620</v>
      </c>
      <c r="I19" s="8">
        <v>262</v>
      </c>
      <c r="J19" s="8"/>
      <c r="K19" s="15"/>
      <c r="L19" s="5"/>
      <c r="M19" s="8"/>
      <c r="N19" s="5"/>
      <c r="O19" s="8"/>
      <c r="P19" s="9"/>
      <c r="Q19" s="8"/>
      <c r="R19" s="8"/>
      <c r="S19" s="8"/>
      <c r="T19" s="16">
        <v>1176.024848</v>
      </c>
    </row>
    <row r="20" spans="1:20" ht="15" outlineLevel="2">
      <c r="A20" s="5" t="s">
        <v>140</v>
      </c>
      <c r="B20" s="19" t="s">
        <v>144</v>
      </c>
      <c r="C20" s="6">
        <v>406250</v>
      </c>
      <c r="D20" s="5" t="s">
        <v>275</v>
      </c>
      <c r="E20" s="5" t="s">
        <v>107</v>
      </c>
      <c r="F20" s="7" t="s">
        <v>137</v>
      </c>
      <c r="G20" s="8">
        <v>25.112066500000005</v>
      </c>
      <c r="H20" s="9">
        <v>5</v>
      </c>
      <c r="I20" s="8">
        <v>0.3</v>
      </c>
      <c r="J20" s="8"/>
      <c r="K20" s="15"/>
      <c r="L20" s="5"/>
      <c r="M20" s="8"/>
      <c r="N20" s="5"/>
      <c r="O20" s="8"/>
      <c r="P20" s="9"/>
      <c r="Q20" s="8"/>
      <c r="R20" s="8"/>
      <c r="S20" s="8"/>
      <c r="T20" s="16">
        <v>25.412066500000005</v>
      </c>
    </row>
    <row r="21" spans="1:20" ht="15" outlineLevel="2">
      <c r="A21" s="5" t="s">
        <v>140</v>
      </c>
      <c r="B21" s="19" t="s">
        <v>144</v>
      </c>
      <c r="C21" s="6">
        <v>406250</v>
      </c>
      <c r="D21" s="5" t="s">
        <v>275</v>
      </c>
      <c r="E21" s="5" t="s">
        <v>107</v>
      </c>
      <c r="F21" s="7" t="s">
        <v>138</v>
      </c>
      <c r="G21" s="8">
        <v>358.19234700000004</v>
      </c>
      <c r="H21" s="9">
        <v>287</v>
      </c>
      <c r="I21" s="8">
        <v>17.22</v>
      </c>
      <c r="J21" s="8"/>
      <c r="K21" s="15"/>
      <c r="L21" s="5"/>
      <c r="M21" s="8"/>
      <c r="N21" s="5"/>
      <c r="O21" s="8"/>
      <c r="P21" s="9"/>
      <c r="Q21" s="8"/>
      <c r="R21" s="8"/>
      <c r="S21" s="8"/>
      <c r="T21" s="16">
        <v>375.41234700000007</v>
      </c>
    </row>
    <row r="22" spans="1:20" ht="15" outlineLevel="2">
      <c r="A22" s="5" t="s">
        <v>140</v>
      </c>
      <c r="B22" s="19" t="s">
        <v>144</v>
      </c>
      <c r="C22" s="6">
        <v>406250</v>
      </c>
      <c r="D22" s="5" t="s">
        <v>275</v>
      </c>
      <c r="E22" s="5" t="s">
        <v>107</v>
      </c>
      <c r="F22" s="7" t="s">
        <v>139</v>
      </c>
      <c r="G22" s="8">
        <v>12.220599999999997</v>
      </c>
      <c r="H22" s="9">
        <v>24</v>
      </c>
      <c r="I22" s="8">
        <v>1.44</v>
      </c>
      <c r="J22" s="8"/>
      <c r="K22" s="15"/>
      <c r="L22" s="5"/>
      <c r="M22" s="8"/>
      <c r="N22" s="5"/>
      <c r="O22" s="8"/>
      <c r="P22" s="9"/>
      <c r="Q22" s="8"/>
      <c r="R22" s="8"/>
      <c r="S22" s="8"/>
      <c r="T22" s="16">
        <v>13.660599999999997</v>
      </c>
    </row>
    <row r="23" spans="1:20" ht="15" outlineLevel="2">
      <c r="A23" s="5" t="s">
        <v>140</v>
      </c>
      <c r="B23" s="19" t="s">
        <v>144</v>
      </c>
      <c r="C23" s="6">
        <v>406250</v>
      </c>
      <c r="D23" s="5" t="s">
        <v>275</v>
      </c>
      <c r="E23" s="5" t="s">
        <v>107</v>
      </c>
      <c r="F23" s="7" t="s">
        <v>116</v>
      </c>
      <c r="G23" s="8">
        <v>509.38105119999966</v>
      </c>
      <c r="H23" s="9">
        <v>699</v>
      </c>
      <c r="I23" s="8">
        <v>335.52</v>
      </c>
      <c r="J23" s="8"/>
      <c r="K23" s="15"/>
      <c r="L23" s="5"/>
      <c r="M23" s="8"/>
      <c r="N23" s="5"/>
      <c r="O23" s="8"/>
      <c r="P23" s="9"/>
      <c r="Q23" s="8"/>
      <c r="R23" s="8"/>
      <c r="S23" s="8"/>
      <c r="T23" s="16">
        <v>844.9010511999996</v>
      </c>
    </row>
    <row r="24" spans="1:20" ht="15" outlineLevel="2">
      <c r="A24" s="5" t="s">
        <v>140</v>
      </c>
      <c r="B24" s="19" t="s">
        <v>144</v>
      </c>
      <c r="C24" s="6">
        <v>406250</v>
      </c>
      <c r="D24" s="5" t="s">
        <v>275</v>
      </c>
      <c r="E24" s="5" t="s">
        <v>107</v>
      </c>
      <c r="F24" s="5" t="s">
        <v>110</v>
      </c>
      <c r="G24" s="52"/>
      <c r="H24" s="53"/>
      <c r="I24" s="52"/>
      <c r="J24" s="52">
        <v>180</v>
      </c>
      <c r="K24" s="15"/>
      <c r="L24" s="5"/>
      <c r="M24" s="52"/>
      <c r="N24" s="5"/>
      <c r="O24" s="52"/>
      <c r="P24" s="53"/>
      <c r="Q24" s="52"/>
      <c r="R24" s="52"/>
      <c r="S24" s="52"/>
      <c r="T24" s="16">
        <v>180</v>
      </c>
    </row>
    <row r="25" spans="1:20" ht="15" outlineLevel="2">
      <c r="A25" s="5" t="s">
        <v>140</v>
      </c>
      <c r="B25" s="19" t="s">
        <v>144</v>
      </c>
      <c r="C25" s="51">
        <v>406250</v>
      </c>
      <c r="D25" s="5" t="s">
        <v>275</v>
      </c>
      <c r="E25" s="5" t="s">
        <v>36</v>
      </c>
      <c r="F25" s="5" t="s">
        <v>36</v>
      </c>
      <c r="G25" s="52"/>
      <c r="H25" s="53"/>
      <c r="I25" s="52"/>
      <c r="J25" s="52"/>
      <c r="K25" s="15"/>
      <c r="L25" s="5"/>
      <c r="M25" s="52"/>
      <c r="N25" s="15">
        <v>2.25</v>
      </c>
      <c r="O25" s="52">
        <v>162</v>
      </c>
      <c r="P25" s="53"/>
      <c r="Q25" s="52"/>
      <c r="R25" s="52"/>
      <c r="S25" s="52"/>
      <c r="T25" s="16">
        <v>162</v>
      </c>
    </row>
    <row r="26" spans="1:20" ht="15" outlineLevel="2">
      <c r="A26" s="5" t="s">
        <v>140</v>
      </c>
      <c r="B26" s="19" t="s">
        <v>144</v>
      </c>
      <c r="C26" s="6">
        <v>406250</v>
      </c>
      <c r="D26" s="5" t="s">
        <v>275</v>
      </c>
      <c r="E26" s="5" t="s">
        <v>107</v>
      </c>
      <c r="F26" s="7" t="s">
        <v>858</v>
      </c>
      <c r="G26" s="8">
        <v>1099.69</v>
      </c>
      <c r="H26" s="9"/>
      <c r="I26" s="8"/>
      <c r="J26" s="8"/>
      <c r="K26" s="15"/>
      <c r="L26" s="5"/>
      <c r="M26" s="8"/>
      <c r="N26" s="5"/>
      <c r="O26" s="8"/>
      <c r="P26" s="9"/>
      <c r="Q26" s="8"/>
      <c r="R26" s="8"/>
      <c r="S26" s="8"/>
      <c r="T26" s="16">
        <v>1099.69</v>
      </c>
    </row>
    <row r="27" spans="1:20" ht="15" outlineLevel="2">
      <c r="A27" s="12" t="s">
        <v>140</v>
      </c>
      <c r="B27" s="20" t="s">
        <v>144</v>
      </c>
      <c r="C27" s="12">
        <v>406250</v>
      </c>
      <c r="D27" s="12" t="s">
        <v>275</v>
      </c>
      <c r="E27" s="12" t="s">
        <v>111</v>
      </c>
      <c r="F27" s="12" t="s">
        <v>111</v>
      </c>
      <c r="G27" s="54"/>
      <c r="H27" s="55"/>
      <c r="I27" s="54"/>
      <c r="J27" s="54"/>
      <c r="K27" s="14">
        <v>1</v>
      </c>
      <c r="L27" s="13">
        <v>0.12</v>
      </c>
      <c r="M27" s="54">
        <v>376.2</v>
      </c>
      <c r="N27" s="56"/>
      <c r="O27" s="54"/>
      <c r="P27" s="55"/>
      <c r="Q27" s="54"/>
      <c r="R27" s="54"/>
      <c r="S27" s="54"/>
      <c r="T27" s="16">
        <v>376.2</v>
      </c>
    </row>
    <row r="28" spans="1:20" ht="15" outlineLevel="2">
      <c r="A28" s="5" t="s">
        <v>140</v>
      </c>
      <c r="B28" s="19" t="s">
        <v>144</v>
      </c>
      <c r="C28" s="51">
        <v>406250</v>
      </c>
      <c r="D28" s="5" t="s">
        <v>275</v>
      </c>
      <c r="E28" s="5" t="s">
        <v>44</v>
      </c>
      <c r="F28" s="5" t="s">
        <v>44</v>
      </c>
      <c r="G28" s="52"/>
      <c r="H28" s="53"/>
      <c r="I28" s="52"/>
      <c r="J28" s="52"/>
      <c r="K28" s="15"/>
      <c r="L28" s="5"/>
      <c r="M28" s="52"/>
      <c r="N28" s="5"/>
      <c r="O28" s="52"/>
      <c r="P28" s="53">
        <v>23014</v>
      </c>
      <c r="Q28" s="52">
        <v>1017.97</v>
      </c>
      <c r="R28" s="52">
        <v>230.14</v>
      </c>
      <c r="S28" s="52"/>
      <c r="T28" s="16">
        <v>1248.11</v>
      </c>
    </row>
    <row r="29" spans="1:20" s="72" customFormat="1" ht="15.75" outlineLevel="1">
      <c r="A29" s="77"/>
      <c r="B29" s="78"/>
      <c r="C29" s="77"/>
      <c r="D29" s="78" t="s">
        <v>518</v>
      </c>
      <c r="E29" s="77"/>
      <c r="F29" s="77"/>
      <c r="G29" s="79">
        <f aca="true" t="shared" si="2" ref="G29:T29">SUBTOTAL(9,G19:G28)</f>
        <v>2918.6209126999997</v>
      </c>
      <c r="H29" s="80">
        <f t="shared" si="2"/>
        <v>3635</v>
      </c>
      <c r="I29" s="79">
        <f t="shared" si="2"/>
        <v>616.48</v>
      </c>
      <c r="J29" s="79">
        <f t="shared" si="2"/>
        <v>180</v>
      </c>
      <c r="K29" s="81">
        <f t="shared" si="2"/>
        <v>1</v>
      </c>
      <c r="L29" s="82">
        <f t="shared" si="2"/>
        <v>0.12</v>
      </c>
      <c r="M29" s="79">
        <f t="shared" si="2"/>
        <v>376.2</v>
      </c>
      <c r="N29" s="83">
        <f t="shared" si="2"/>
        <v>2.25</v>
      </c>
      <c r="O29" s="79">
        <f t="shared" si="2"/>
        <v>162</v>
      </c>
      <c r="P29" s="80">
        <f t="shared" si="2"/>
        <v>23014</v>
      </c>
      <c r="Q29" s="79">
        <f t="shared" si="2"/>
        <v>1017.97</v>
      </c>
      <c r="R29" s="79">
        <f t="shared" si="2"/>
        <v>230.14</v>
      </c>
      <c r="S29" s="79">
        <f t="shared" si="2"/>
        <v>0</v>
      </c>
      <c r="T29" s="16">
        <f t="shared" si="2"/>
        <v>5501.410912699999</v>
      </c>
    </row>
    <row r="30" spans="1:20" ht="15" outlineLevel="2">
      <c r="A30" s="5" t="s">
        <v>140</v>
      </c>
      <c r="B30" s="19" t="s">
        <v>145</v>
      </c>
      <c r="C30" s="6" t="s">
        <v>146</v>
      </c>
      <c r="D30" s="5" t="s">
        <v>276</v>
      </c>
      <c r="E30" s="5" t="s">
        <v>107</v>
      </c>
      <c r="F30" s="7">
        <v>15</v>
      </c>
      <c r="G30" s="8">
        <v>3.7984860000000005</v>
      </c>
      <c r="H30" s="9">
        <v>11</v>
      </c>
      <c r="I30" s="8">
        <v>1.1</v>
      </c>
      <c r="J30" s="8"/>
      <c r="K30" s="15"/>
      <c r="L30" s="5"/>
      <c r="M30" s="8"/>
      <c r="N30" s="5"/>
      <c r="O30" s="8"/>
      <c r="P30" s="9"/>
      <c r="Q30" s="8"/>
      <c r="R30" s="8"/>
      <c r="S30" s="8"/>
      <c r="T30" s="16">
        <v>4.898486</v>
      </c>
    </row>
    <row r="31" spans="1:20" ht="15" outlineLevel="2">
      <c r="A31" s="5" t="s">
        <v>140</v>
      </c>
      <c r="B31" s="19" t="s">
        <v>145</v>
      </c>
      <c r="C31" s="6" t="s">
        <v>146</v>
      </c>
      <c r="D31" s="5" t="s">
        <v>276</v>
      </c>
      <c r="E31" s="5" t="s">
        <v>107</v>
      </c>
      <c r="F31" s="7" t="s">
        <v>139</v>
      </c>
      <c r="G31" s="8">
        <v>1.0962</v>
      </c>
      <c r="H31" s="9">
        <v>3</v>
      </c>
      <c r="I31" s="8">
        <v>0.18</v>
      </c>
      <c r="J31" s="8"/>
      <c r="K31" s="15"/>
      <c r="L31" s="5"/>
      <c r="M31" s="8"/>
      <c r="N31" s="5"/>
      <c r="O31" s="8"/>
      <c r="P31" s="9"/>
      <c r="Q31" s="8"/>
      <c r="R31" s="8"/>
      <c r="S31" s="8"/>
      <c r="T31" s="16">
        <v>1.2762</v>
      </c>
    </row>
    <row r="32" spans="1:20" ht="15" outlineLevel="2">
      <c r="A32" s="5" t="s">
        <v>140</v>
      </c>
      <c r="B32" s="19" t="s">
        <v>145</v>
      </c>
      <c r="C32" s="6" t="s">
        <v>146</v>
      </c>
      <c r="D32" s="5" t="s">
        <v>276</v>
      </c>
      <c r="E32" s="5" t="s">
        <v>107</v>
      </c>
      <c r="F32" s="5" t="s">
        <v>110</v>
      </c>
      <c r="G32" s="52"/>
      <c r="H32" s="53"/>
      <c r="I32" s="52"/>
      <c r="J32" s="52">
        <v>75</v>
      </c>
      <c r="K32" s="15"/>
      <c r="L32" s="5"/>
      <c r="M32" s="52"/>
      <c r="N32" s="5"/>
      <c r="O32" s="52"/>
      <c r="P32" s="53"/>
      <c r="Q32" s="52"/>
      <c r="R32" s="52"/>
      <c r="S32" s="52"/>
      <c r="T32" s="16">
        <v>75</v>
      </c>
    </row>
    <row r="33" spans="1:20" s="72" customFormat="1" ht="15.75" outlineLevel="1" collapsed="1">
      <c r="A33" s="77"/>
      <c r="B33" s="78"/>
      <c r="C33" s="77"/>
      <c r="D33" s="78" t="s">
        <v>519</v>
      </c>
      <c r="E33" s="77"/>
      <c r="F33" s="77"/>
      <c r="G33" s="79">
        <f aca="true" t="shared" si="3" ref="G33:T33">SUBTOTAL(9,G30:G32)</f>
        <v>4.894686</v>
      </c>
      <c r="H33" s="80">
        <f t="shared" si="3"/>
        <v>14</v>
      </c>
      <c r="I33" s="79">
        <f t="shared" si="3"/>
        <v>1.28</v>
      </c>
      <c r="J33" s="79">
        <f t="shared" si="3"/>
        <v>75</v>
      </c>
      <c r="K33" s="81">
        <f t="shared" si="3"/>
        <v>0</v>
      </c>
      <c r="L33" s="82">
        <f t="shared" si="3"/>
        <v>0</v>
      </c>
      <c r="M33" s="79">
        <f t="shared" si="3"/>
        <v>0</v>
      </c>
      <c r="N33" s="83">
        <f t="shared" si="3"/>
        <v>0</v>
      </c>
      <c r="O33" s="79">
        <f t="shared" si="3"/>
        <v>0</v>
      </c>
      <c r="P33" s="80">
        <f t="shared" si="3"/>
        <v>0</v>
      </c>
      <c r="Q33" s="79">
        <f t="shared" si="3"/>
        <v>0</v>
      </c>
      <c r="R33" s="79">
        <f t="shared" si="3"/>
        <v>0</v>
      </c>
      <c r="S33" s="79">
        <f t="shared" si="3"/>
        <v>0</v>
      </c>
      <c r="T33" s="16">
        <f t="shared" si="3"/>
        <v>81.174686</v>
      </c>
    </row>
    <row r="34" spans="1:20" ht="15" outlineLevel="2">
      <c r="A34" s="5" t="s">
        <v>140</v>
      </c>
      <c r="B34" s="19" t="s">
        <v>142</v>
      </c>
      <c r="C34" s="6" t="s">
        <v>155</v>
      </c>
      <c r="D34" s="5" t="s">
        <v>280</v>
      </c>
      <c r="E34" s="5" t="s">
        <v>107</v>
      </c>
      <c r="F34" s="7">
        <v>15</v>
      </c>
      <c r="G34" s="8">
        <v>5.862433000000001</v>
      </c>
      <c r="H34" s="9">
        <v>17</v>
      </c>
      <c r="I34" s="8">
        <v>1.7</v>
      </c>
      <c r="J34" s="8"/>
      <c r="K34" s="15"/>
      <c r="L34" s="5"/>
      <c r="M34" s="8"/>
      <c r="N34" s="5"/>
      <c r="O34" s="8"/>
      <c r="P34" s="9"/>
      <c r="Q34" s="8"/>
      <c r="R34" s="8"/>
      <c r="S34" s="8"/>
      <c r="T34" s="16">
        <v>7.562433000000001</v>
      </c>
    </row>
    <row r="35" spans="1:20" ht="15" outlineLevel="2">
      <c r="A35" s="5" t="s">
        <v>140</v>
      </c>
      <c r="B35" s="19" t="s">
        <v>142</v>
      </c>
      <c r="C35" s="6" t="s">
        <v>155</v>
      </c>
      <c r="D35" s="5" t="s">
        <v>280</v>
      </c>
      <c r="E35" s="5" t="s">
        <v>107</v>
      </c>
      <c r="F35" s="7" t="s">
        <v>137</v>
      </c>
      <c r="G35" s="8">
        <v>15.364009500000002</v>
      </c>
      <c r="H35" s="9">
        <v>3</v>
      </c>
      <c r="I35" s="8">
        <v>0.18</v>
      </c>
      <c r="J35" s="8"/>
      <c r="K35" s="15"/>
      <c r="L35" s="5"/>
      <c r="M35" s="8"/>
      <c r="N35" s="5"/>
      <c r="O35" s="8"/>
      <c r="P35" s="9"/>
      <c r="Q35" s="8"/>
      <c r="R35" s="8"/>
      <c r="S35" s="8"/>
      <c r="T35" s="16">
        <v>15.544009500000001</v>
      </c>
    </row>
    <row r="36" spans="1:20" ht="15" outlineLevel="2">
      <c r="A36" s="5" t="s">
        <v>140</v>
      </c>
      <c r="B36" s="19" t="s">
        <v>142</v>
      </c>
      <c r="C36" s="6" t="s">
        <v>155</v>
      </c>
      <c r="D36" s="5" t="s">
        <v>280</v>
      </c>
      <c r="E36" s="5" t="s">
        <v>107</v>
      </c>
      <c r="F36" s="7" t="s">
        <v>138</v>
      </c>
      <c r="G36" s="8">
        <v>8.444355</v>
      </c>
      <c r="H36" s="9">
        <v>7</v>
      </c>
      <c r="I36" s="8">
        <v>0.42</v>
      </c>
      <c r="J36" s="8"/>
      <c r="K36" s="15"/>
      <c r="L36" s="5"/>
      <c r="M36" s="8"/>
      <c r="N36" s="5"/>
      <c r="O36" s="8"/>
      <c r="P36" s="9"/>
      <c r="Q36" s="8"/>
      <c r="R36" s="8"/>
      <c r="S36" s="8"/>
      <c r="T36" s="16">
        <v>8.864355</v>
      </c>
    </row>
    <row r="37" spans="1:20" ht="15" outlineLevel="2">
      <c r="A37" s="5" t="s">
        <v>140</v>
      </c>
      <c r="B37" s="19" t="s">
        <v>142</v>
      </c>
      <c r="C37" s="6" t="s">
        <v>155</v>
      </c>
      <c r="D37" s="5" t="s">
        <v>280</v>
      </c>
      <c r="E37" s="5" t="s">
        <v>107</v>
      </c>
      <c r="F37" s="7" t="s">
        <v>139</v>
      </c>
      <c r="G37" s="8">
        <v>4.466</v>
      </c>
      <c r="H37" s="9">
        <v>8</v>
      </c>
      <c r="I37" s="8">
        <v>0.48</v>
      </c>
      <c r="J37" s="8"/>
      <c r="K37" s="15"/>
      <c r="L37" s="5"/>
      <c r="M37" s="8"/>
      <c r="N37" s="5"/>
      <c r="O37" s="8"/>
      <c r="P37" s="9"/>
      <c r="Q37" s="8"/>
      <c r="R37" s="8"/>
      <c r="S37" s="8"/>
      <c r="T37" s="16">
        <v>4.946</v>
      </c>
    </row>
    <row r="38" spans="1:20" ht="15" outlineLevel="2">
      <c r="A38" s="5" t="s">
        <v>140</v>
      </c>
      <c r="B38" s="19" t="s">
        <v>142</v>
      </c>
      <c r="C38" s="6" t="s">
        <v>155</v>
      </c>
      <c r="D38" s="5" t="s">
        <v>280</v>
      </c>
      <c r="E38" s="5" t="s">
        <v>107</v>
      </c>
      <c r="F38" s="5" t="s">
        <v>110</v>
      </c>
      <c r="G38" s="52"/>
      <c r="H38" s="53"/>
      <c r="I38" s="52"/>
      <c r="J38" s="52">
        <v>90</v>
      </c>
      <c r="K38" s="15"/>
      <c r="L38" s="5"/>
      <c r="M38" s="52"/>
      <c r="N38" s="5"/>
      <c r="O38" s="52"/>
      <c r="P38" s="53"/>
      <c r="Q38" s="52"/>
      <c r="R38" s="52"/>
      <c r="S38" s="52"/>
      <c r="T38" s="16">
        <v>90</v>
      </c>
    </row>
    <row r="39" spans="1:20" ht="15" outlineLevel="2">
      <c r="A39" s="12" t="s">
        <v>140</v>
      </c>
      <c r="B39" s="19" t="s">
        <v>142</v>
      </c>
      <c r="C39" s="12" t="s">
        <v>509</v>
      </c>
      <c r="D39" s="12" t="s">
        <v>280</v>
      </c>
      <c r="E39" s="12" t="s">
        <v>111</v>
      </c>
      <c r="F39" s="12" t="s">
        <v>111</v>
      </c>
      <c r="G39" s="54"/>
      <c r="H39" s="55"/>
      <c r="I39" s="54"/>
      <c r="J39" s="54"/>
      <c r="K39" s="14">
        <v>1</v>
      </c>
      <c r="L39" s="13">
        <v>0.1</v>
      </c>
      <c r="M39" s="54">
        <v>313.5</v>
      </c>
      <c r="N39" s="56"/>
      <c r="O39" s="54"/>
      <c r="P39" s="55"/>
      <c r="Q39" s="54"/>
      <c r="R39" s="54"/>
      <c r="S39" s="54"/>
      <c r="T39" s="16">
        <v>313.5</v>
      </c>
    </row>
    <row r="40" spans="1:20" ht="15" outlineLevel="2">
      <c r="A40" s="5" t="s">
        <v>140</v>
      </c>
      <c r="B40" s="19" t="s">
        <v>142</v>
      </c>
      <c r="C40" s="6" t="s">
        <v>155</v>
      </c>
      <c r="D40" s="5" t="s">
        <v>280</v>
      </c>
      <c r="E40" s="5" t="s">
        <v>133</v>
      </c>
      <c r="F40" s="5" t="s">
        <v>133</v>
      </c>
      <c r="G40" s="52"/>
      <c r="H40" s="53"/>
      <c r="I40" s="52"/>
      <c r="J40" s="52"/>
      <c r="K40" s="15"/>
      <c r="L40" s="5"/>
      <c r="M40" s="52"/>
      <c r="N40" s="5"/>
      <c r="O40" s="52"/>
      <c r="P40" s="53"/>
      <c r="Q40" s="52"/>
      <c r="R40" s="52"/>
      <c r="S40" s="52">
        <v>7.62</v>
      </c>
      <c r="T40" s="16">
        <v>7.62</v>
      </c>
    </row>
    <row r="41" spans="1:20" s="72" customFormat="1" ht="15.75" outlineLevel="1" collapsed="1">
      <c r="A41" s="77"/>
      <c r="B41" s="78"/>
      <c r="C41" s="77"/>
      <c r="D41" s="78" t="s">
        <v>523</v>
      </c>
      <c r="E41" s="77"/>
      <c r="F41" s="77"/>
      <c r="G41" s="79">
        <f aca="true" t="shared" si="4" ref="G41:T41">SUBTOTAL(9,G34:G40)</f>
        <v>34.13679750000001</v>
      </c>
      <c r="H41" s="80">
        <f t="shared" si="4"/>
        <v>35</v>
      </c>
      <c r="I41" s="79">
        <f t="shared" si="4"/>
        <v>2.78</v>
      </c>
      <c r="J41" s="79">
        <f t="shared" si="4"/>
        <v>90</v>
      </c>
      <c r="K41" s="81">
        <f t="shared" si="4"/>
        <v>1</v>
      </c>
      <c r="L41" s="82">
        <f t="shared" si="4"/>
        <v>0.1</v>
      </c>
      <c r="M41" s="79">
        <f t="shared" si="4"/>
        <v>313.5</v>
      </c>
      <c r="N41" s="83">
        <f t="shared" si="4"/>
        <v>0</v>
      </c>
      <c r="O41" s="79">
        <f t="shared" si="4"/>
        <v>0</v>
      </c>
      <c r="P41" s="80">
        <f t="shared" si="4"/>
        <v>0</v>
      </c>
      <c r="Q41" s="79">
        <f t="shared" si="4"/>
        <v>0</v>
      </c>
      <c r="R41" s="79">
        <f t="shared" si="4"/>
        <v>0</v>
      </c>
      <c r="S41" s="79">
        <f t="shared" si="4"/>
        <v>7.62</v>
      </c>
      <c r="T41" s="16">
        <f t="shared" si="4"/>
        <v>448.03679750000003</v>
      </c>
    </row>
    <row r="42" spans="1:20" ht="15" outlineLevel="2">
      <c r="A42" s="5" t="s">
        <v>140</v>
      </c>
      <c r="B42" s="19" t="s">
        <v>142</v>
      </c>
      <c r="C42" s="6">
        <v>401000</v>
      </c>
      <c r="D42" s="5" t="s">
        <v>281</v>
      </c>
      <c r="E42" s="5" t="s">
        <v>107</v>
      </c>
      <c r="F42" s="7" t="s">
        <v>138</v>
      </c>
      <c r="G42" s="8">
        <v>1.061865</v>
      </c>
      <c r="H42" s="9">
        <v>1</v>
      </c>
      <c r="I42" s="8">
        <v>0.06</v>
      </c>
      <c r="J42" s="8"/>
      <c r="K42" s="15"/>
      <c r="L42" s="5"/>
      <c r="M42" s="8"/>
      <c r="N42" s="5"/>
      <c r="O42" s="8"/>
      <c r="P42" s="9"/>
      <c r="Q42" s="8"/>
      <c r="R42" s="8"/>
      <c r="S42" s="8"/>
      <c r="T42" s="16">
        <v>1.1218650000000001</v>
      </c>
    </row>
    <row r="43" spans="1:20" ht="15" outlineLevel="2">
      <c r="A43" s="5" t="s">
        <v>140</v>
      </c>
      <c r="B43" s="19" t="s">
        <v>142</v>
      </c>
      <c r="C43" s="6">
        <v>401000</v>
      </c>
      <c r="D43" s="5" t="s">
        <v>281</v>
      </c>
      <c r="E43" s="5" t="s">
        <v>107</v>
      </c>
      <c r="F43" s="5" t="s">
        <v>110</v>
      </c>
      <c r="G43" s="52"/>
      <c r="H43" s="53"/>
      <c r="I43" s="52"/>
      <c r="J43" s="52">
        <v>15</v>
      </c>
      <c r="K43" s="15"/>
      <c r="L43" s="5"/>
      <c r="M43" s="52"/>
      <c r="N43" s="5"/>
      <c r="O43" s="52"/>
      <c r="P43" s="53"/>
      <c r="Q43" s="52"/>
      <c r="R43" s="52"/>
      <c r="S43" s="52"/>
      <c r="T43" s="16">
        <v>15</v>
      </c>
    </row>
    <row r="44" spans="1:20" ht="15" outlineLevel="2">
      <c r="A44" s="5" t="s">
        <v>140</v>
      </c>
      <c r="B44" s="19" t="s">
        <v>142</v>
      </c>
      <c r="C44" s="6">
        <v>401000</v>
      </c>
      <c r="D44" s="5" t="s">
        <v>281</v>
      </c>
      <c r="E44" s="5" t="s">
        <v>36</v>
      </c>
      <c r="F44" s="5" t="s">
        <v>36</v>
      </c>
      <c r="G44" s="52"/>
      <c r="H44" s="53"/>
      <c r="I44" s="52"/>
      <c r="J44" s="52"/>
      <c r="K44" s="15"/>
      <c r="L44" s="5"/>
      <c r="M44" s="52"/>
      <c r="N44" s="15">
        <v>0.5</v>
      </c>
      <c r="O44" s="52">
        <v>36</v>
      </c>
      <c r="P44" s="53"/>
      <c r="Q44" s="52"/>
      <c r="R44" s="52"/>
      <c r="S44" s="52"/>
      <c r="T44" s="16">
        <v>36</v>
      </c>
    </row>
    <row r="45" spans="1:20" s="72" customFormat="1" ht="15.75" outlineLevel="1" collapsed="1">
      <c r="A45" s="77"/>
      <c r="B45" s="78"/>
      <c r="C45" s="77"/>
      <c r="D45" s="78" t="s">
        <v>524</v>
      </c>
      <c r="E45" s="77"/>
      <c r="F45" s="77"/>
      <c r="G45" s="79">
        <f aca="true" t="shared" si="5" ref="G45:T45">SUBTOTAL(9,G42:G44)</f>
        <v>1.061865</v>
      </c>
      <c r="H45" s="80">
        <f t="shared" si="5"/>
        <v>1</v>
      </c>
      <c r="I45" s="79">
        <f t="shared" si="5"/>
        <v>0.06</v>
      </c>
      <c r="J45" s="79">
        <f t="shared" si="5"/>
        <v>15</v>
      </c>
      <c r="K45" s="81">
        <f t="shared" si="5"/>
        <v>0</v>
      </c>
      <c r="L45" s="82">
        <f t="shared" si="5"/>
        <v>0</v>
      </c>
      <c r="M45" s="79">
        <f t="shared" si="5"/>
        <v>0</v>
      </c>
      <c r="N45" s="83">
        <f t="shared" si="5"/>
        <v>0.5</v>
      </c>
      <c r="O45" s="79">
        <f t="shared" si="5"/>
        <v>36</v>
      </c>
      <c r="P45" s="80">
        <f t="shared" si="5"/>
        <v>0</v>
      </c>
      <c r="Q45" s="79">
        <f t="shared" si="5"/>
        <v>0</v>
      </c>
      <c r="R45" s="79">
        <f t="shared" si="5"/>
        <v>0</v>
      </c>
      <c r="S45" s="79">
        <f t="shared" si="5"/>
        <v>0</v>
      </c>
      <c r="T45" s="16">
        <f t="shared" si="5"/>
        <v>52.121865</v>
      </c>
    </row>
    <row r="46" spans="1:20" ht="15" outlineLevel="2">
      <c r="A46" s="5" t="s">
        <v>140</v>
      </c>
      <c r="B46" s="19" t="s">
        <v>156</v>
      </c>
      <c r="C46" s="6">
        <v>402100</v>
      </c>
      <c r="D46" s="5" t="s">
        <v>282</v>
      </c>
      <c r="E46" s="5" t="s">
        <v>107</v>
      </c>
      <c r="F46" s="7">
        <v>15</v>
      </c>
      <c r="G46" s="8">
        <v>66.10292100000001</v>
      </c>
      <c r="H46" s="9">
        <v>191</v>
      </c>
      <c r="I46" s="8">
        <v>19.1</v>
      </c>
      <c r="J46" s="8"/>
      <c r="K46" s="15"/>
      <c r="L46" s="5"/>
      <c r="M46" s="8"/>
      <c r="N46" s="5"/>
      <c r="O46" s="8"/>
      <c r="P46" s="9"/>
      <c r="Q46" s="8"/>
      <c r="R46" s="8"/>
      <c r="S46" s="8"/>
      <c r="T46" s="16">
        <v>85.202921</v>
      </c>
    </row>
    <row r="47" spans="1:20" ht="15" outlineLevel="2">
      <c r="A47" s="5" t="s">
        <v>140</v>
      </c>
      <c r="B47" s="19" t="s">
        <v>156</v>
      </c>
      <c r="C47" s="6">
        <v>402100</v>
      </c>
      <c r="D47" s="5" t="s">
        <v>282</v>
      </c>
      <c r="E47" s="5" t="s">
        <v>107</v>
      </c>
      <c r="F47" s="7" t="s">
        <v>137</v>
      </c>
      <c r="G47" s="8">
        <v>1.7620695000000002</v>
      </c>
      <c r="H47" s="9">
        <v>1</v>
      </c>
      <c r="I47" s="8">
        <v>0.06</v>
      </c>
      <c r="J47" s="8"/>
      <c r="K47" s="15"/>
      <c r="L47" s="5"/>
      <c r="M47" s="8"/>
      <c r="N47" s="5"/>
      <c r="O47" s="8"/>
      <c r="P47" s="9"/>
      <c r="Q47" s="8"/>
      <c r="R47" s="8"/>
      <c r="S47" s="8"/>
      <c r="T47" s="16">
        <v>1.8220695000000002</v>
      </c>
    </row>
    <row r="48" spans="1:20" ht="15" outlineLevel="2">
      <c r="A48" s="5" t="s">
        <v>140</v>
      </c>
      <c r="B48" s="19" t="s">
        <v>156</v>
      </c>
      <c r="C48" s="6">
        <v>402100</v>
      </c>
      <c r="D48" s="5" t="s">
        <v>282</v>
      </c>
      <c r="E48" s="5" t="s">
        <v>107</v>
      </c>
      <c r="F48" s="7" t="s">
        <v>138</v>
      </c>
      <c r="G48" s="8">
        <v>3.418194</v>
      </c>
      <c r="H48" s="9">
        <v>3</v>
      </c>
      <c r="I48" s="8">
        <v>0.18</v>
      </c>
      <c r="J48" s="8"/>
      <c r="K48" s="15"/>
      <c r="L48" s="5"/>
      <c r="M48" s="8"/>
      <c r="N48" s="5"/>
      <c r="O48" s="8"/>
      <c r="P48" s="9"/>
      <c r="Q48" s="8"/>
      <c r="R48" s="8"/>
      <c r="S48" s="8"/>
      <c r="T48" s="16">
        <v>3.5981940000000003</v>
      </c>
    </row>
    <row r="49" spans="1:20" ht="15" outlineLevel="2">
      <c r="A49" s="5" t="s">
        <v>140</v>
      </c>
      <c r="B49" s="19" t="s">
        <v>156</v>
      </c>
      <c r="C49" s="6">
        <v>402100</v>
      </c>
      <c r="D49" s="5" t="s">
        <v>282</v>
      </c>
      <c r="E49" s="5" t="s">
        <v>107</v>
      </c>
      <c r="F49" s="7" t="s">
        <v>139</v>
      </c>
      <c r="G49" s="8">
        <v>6.901999999999999</v>
      </c>
      <c r="H49" s="9">
        <v>15</v>
      </c>
      <c r="I49" s="8">
        <v>0.9</v>
      </c>
      <c r="J49" s="8"/>
      <c r="K49" s="15"/>
      <c r="L49" s="5"/>
      <c r="M49" s="8"/>
      <c r="N49" s="5"/>
      <c r="O49" s="8"/>
      <c r="P49" s="9"/>
      <c r="Q49" s="8"/>
      <c r="R49" s="8"/>
      <c r="S49" s="8"/>
      <c r="T49" s="16">
        <v>7.802</v>
      </c>
    </row>
    <row r="50" spans="1:20" ht="15" outlineLevel="2">
      <c r="A50" s="5" t="s">
        <v>140</v>
      </c>
      <c r="B50" s="19" t="s">
        <v>156</v>
      </c>
      <c r="C50" s="6">
        <v>402100</v>
      </c>
      <c r="D50" s="5" t="s">
        <v>282</v>
      </c>
      <c r="E50" s="5" t="s">
        <v>107</v>
      </c>
      <c r="F50" s="7" t="s">
        <v>116</v>
      </c>
      <c r="G50" s="8">
        <v>0.5644100000000001</v>
      </c>
      <c r="H50" s="9">
        <v>1</v>
      </c>
      <c r="I50" s="8">
        <v>0.48</v>
      </c>
      <c r="J50" s="8"/>
      <c r="K50" s="15"/>
      <c r="L50" s="5"/>
      <c r="M50" s="8"/>
      <c r="N50" s="5"/>
      <c r="O50" s="8"/>
      <c r="P50" s="9"/>
      <c r="Q50" s="8"/>
      <c r="R50" s="8"/>
      <c r="S50" s="8"/>
      <c r="T50" s="16">
        <v>1.04441</v>
      </c>
    </row>
    <row r="51" spans="1:20" ht="15" outlineLevel="2">
      <c r="A51" s="5" t="s">
        <v>140</v>
      </c>
      <c r="B51" s="19" t="s">
        <v>156</v>
      </c>
      <c r="C51" s="6">
        <v>402100</v>
      </c>
      <c r="D51" s="5" t="s">
        <v>282</v>
      </c>
      <c r="E51" s="5" t="s">
        <v>107</v>
      </c>
      <c r="F51" s="5" t="s">
        <v>110</v>
      </c>
      <c r="G51" s="52"/>
      <c r="H51" s="53"/>
      <c r="I51" s="52"/>
      <c r="J51" s="52">
        <v>150</v>
      </c>
      <c r="K51" s="15"/>
      <c r="L51" s="5"/>
      <c r="M51" s="52"/>
      <c r="N51" s="5"/>
      <c r="O51" s="52"/>
      <c r="P51" s="53"/>
      <c r="Q51" s="52"/>
      <c r="R51" s="52"/>
      <c r="S51" s="52"/>
      <c r="T51" s="16">
        <v>150</v>
      </c>
    </row>
    <row r="52" spans="1:20" ht="15" outlineLevel="2">
      <c r="A52" s="12" t="s">
        <v>140</v>
      </c>
      <c r="B52" s="20" t="s">
        <v>156</v>
      </c>
      <c r="C52" s="12">
        <v>402100</v>
      </c>
      <c r="D52" s="12" t="s">
        <v>282</v>
      </c>
      <c r="E52" s="12" t="s">
        <v>111</v>
      </c>
      <c r="F52" s="12" t="s">
        <v>111</v>
      </c>
      <c r="G52" s="54"/>
      <c r="H52" s="55"/>
      <c r="I52" s="54"/>
      <c r="J52" s="54"/>
      <c r="K52" s="14">
        <v>2</v>
      </c>
      <c r="L52" s="13">
        <v>0.05</v>
      </c>
      <c r="M52" s="54">
        <v>313.5</v>
      </c>
      <c r="N52" s="56"/>
      <c r="O52" s="54"/>
      <c r="P52" s="55"/>
      <c r="Q52" s="54"/>
      <c r="R52" s="54"/>
      <c r="S52" s="54"/>
      <c r="T52" s="16">
        <v>313.5</v>
      </c>
    </row>
    <row r="53" spans="1:20" s="72" customFormat="1" ht="15.75" outlineLevel="1" collapsed="1">
      <c r="A53" s="77"/>
      <c r="B53" s="78"/>
      <c r="C53" s="77"/>
      <c r="D53" s="78" t="s">
        <v>525</v>
      </c>
      <c r="E53" s="77"/>
      <c r="F53" s="77"/>
      <c r="G53" s="79">
        <f aca="true" t="shared" si="6" ref="G53:T53">SUBTOTAL(9,G46:G52)</f>
        <v>78.7495945</v>
      </c>
      <c r="H53" s="80">
        <f t="shared" si="6"/>
        <v>211</v>
      </c>
      <c r="I53" s="79">
        <f t="shared" si="6"/>
        <v>20.72</v>
      </c>
      <c r="J53" s="79">
        <f t="shared" si="6"/>
        <v>150</v>
      </c>
      <c r="K53" s="81">
        <f t="shared" si="6"/>
        <v>2</v>
      </c>
      <c r="L53" s="82">
        <f t="shared" si="6"/>
        <v>0.05</v>
      </c>
      <c r="M53" s="79">
        <f t="shared" si="6"/>
        <v>313.5</v>
      </c>
      <c r="N53" s="83">
        <f t="shared" si="6"/>
        <v>0</v>
      </c>
      <c r="O53" s="79">
        <f t="shared" si="6"/>
        <v>0</v>
      </c>
      <c r="P53" s="80">
        <f t="shared" si="6"/>
        <v>0</v>
      </c>
      <c r="Q53" s="79">
        <f t="shared" si="6"/>
        <v>0</v>
      </c>
      <c r="R53" s="79">
        <f t="shared" si="6"/>
        <v>0</v>
      </c>
      <c r="S53" s="79">
        <f t="shared" si="6"/>
        <v>0</v>
      </c>
      <c r="T53" s="16">
        <f t="shared" si="6"/>
        <v>562.9695945</v>
      </c>
    </row>
    <row r="54" spans="1:20" ht="15" outlineLevel="2">
      <c r="A54" s="5" t="s">
        <v>140</v>
      </c>
      <c r="B54" s="19" t="s">
        <v>145</v>
      </c>
      <c r="C54" s="6">
        <v>403600</v>
      </c>
      <c r="D54" s="5" t="s">
        <v>283</v>
      </c>
      <c r="E54" s="5" t="s">
        <v>107</v>
      </c>
      <c r="F54" s="7">
        <v>15</v>
      </c>
      <c r="G54" s="8">
        <v>452.6735029999994</v>
      </c>
      <c r="H54" s="9">
        <v>1296</v>
      </c>
      <c r="I54" s="8">
        <v>129.6</v>
      </c>
      <c r="J54" s="8"/>
      <c r="K54" s="15"/>
      <c r="L54" s="5"/>
      <c r="M54" s="8"/>
      <c r="N54" s="5"/>
      <c r="O54" s="8"/>
      <c r="P54" s="9"/>
      <c r="Q54" s="8"/>
      <c r="R54" s="8"/>
      <c r="S54" s="8"/>
      <c r="T54" s="16">
        <v>582.2735029999994</v>
      </c>
    </row>
    <row r="55" spans="1:20" ht="15" outlineLevel="2">
      <c r="A55" s="5" t="s">
        <v>140</v>
      </c>
      <c r="B55" s="19" t="s">
        <v>145</v>
      </c>
      <c r="C55" s="6">
        <v>403600</v>
      </c>
      <c r="D55" s="5" t="s">
        <v>283</v>
      </c>
      <c r="E55" s="5" t="s">
        <v>107</v>
      </c>
      <c r="F55" s="7" t="s">
        <v>137</v>
      </c>
      <c r="G55" s="8">
        <v>16.847857500000003</v>
      </c>
      <c r="H55" s="9">
        <v>7</v>
      </c>
      <c r="I55" s="8">
        <v>0.42</v>
      </c>
      <c r="J55" s="8"/>
      <c r="K55" s="15"/>
      <c r="L55" s="5"/>
      <c r="M55" s="8"/>
      <c r="N55" s="5"/>
      <c r="O55" s="8"/>
      <c r="P55" s="9"/>
      <c r="Q55" s="8"/>
      <c r="R55" s="8"/>
      <c r="S55" s="8"/>
      <c r="T55" s="16">
        <v>17.267857500000005</v>
      </c>
    </row>
    <row r="56" spans="1:20" ht="15" outlineLevel="2">
      <c r="A56" s="5" t="s">
        <v>140</v>
      </c>
      <c r="B56" s="19" t="s">
        <v>145</v>
      </c>
      <c r="C56" s="6">
        <v>403600</v>
      </c>
      <c r="D56" s="5" t="s">
        <v>283</v>
      </c>
      <c r="E56" s="5" t="s">
        <v>107</v>
      </c>
      <c r="F56" s="7" t="s">
        <v>138</v>
      </c>
      <c r="G56" s="8">
        <v>22.895832000000002</v>
      </c>
      <c r="H56" s="9">
        <v>15</v>
      </c>
      <c r="I56" s="8">
        <v>0.9</v>
      </c>
      <c r="J56" s="8"/>
      <c r="K56" s="15"/>
      <c r="L56" s="5"/>
      <c r="M56" s="8"/>
      <c r="N56" s="5"/>
      <c r="O56" s="8"/>
      <c r="P56" s="9"/>
      <c r="Q56" s="8"/>
      <c r="R56" s="8"/>
      <c r="S56" s="8"/>
      <c r="T56" s="16">
        <v>23.795832</v>
      </c>
    </row>
    <row r="57" spans="1:20" ht="15" outlineLevel="2">
      <c r="A57" s="5" t="s">
        <v>140</v>
      </c>
      <c r="B57" s="19" t="s">
        <v>145</v>
      </c>
      <c r="C57" s="6">
        <v>403600</v>
      </c>
      <c r="D57" s="5" t="s">
        <v>283</v>
      </c>
      <c r="E57" s="5" t="s">
        <v>107</v>
      </c>
      <c r="F57" s="7" t="s">
        <v>139</v>
      </c>
      <c r="G57" s="8">
        <v>43.7059</v>
      </c>
      <c r="H57" s="9">
        <v>81</v>
      </c>
      <c r="I57" s="8">
        <v>4.86</v>
      </c>
      <c r="J57" s="8"/>
      <c r="K57" s="15"/>
      <c r="L57" s="5"/>
      <c r="M57" s="8"/>
      <c r="N57" s="5"/>
      <c r="O57" s="8"/>
      <c r="P57" s="9"/>
      <c r="Q57" s="8"/>
      <c r="R57" s="8"/>
      <c r="S57" s="8"/>
      <c r="T57" s="16">
        <v>48.5659</v>
      </c>
    </row>
    <row r="58" spans="1:20" ht="15" outlineLevel="2">
      <c r="A58" s="5" t="s">
        <v>140</v>
      </c>
      <c r="B58" s="19" t="s">
        <v>145</v>
      </c>
      <c r="C58" s="6">
        <v>403600</v>
      </c>
      <c r="D58" s="5" t="s">
        <v>283</v>
      </c>
      <c r="E58" s="5" t="s">
        <v>107</v>
      </c>
      <c r="F58" s="7" t="s">
        <v>116</v>
      </c>
      <c r="G58" s="8">
        <v>3.6727698</v>
      </c>
      <c r="H58" s="9">
        <v>5</v>
      </c>
      <c r="I58" s="8">
        <v>2.4</v>
      </c>
      <c r="J58" s="8"/>
      <c r="K58" s="15"/>
      <c r="L58" s="5"/>
      <c r="M58" s="8"/>
      <c r="N58" s="5"/>
      <c r="O58" s="8"/>
      <c r="P58" s="9"/>
      <c r="Q58" s="8"/>
      <c r="R58" s="8"/>
      <c r="S58" s="8"/>
      <c r="T58" s="16">
        <v>6.0727698</v>
      </c>
    </row>
    <row r="59" spans="1:20" ht="15" outlineLevel="2">
      <c r="A59" s="5" t="s">
        <v>140</v>
      </c>
      <c r="B59" s="19" t="s">
        <v>145</v>
      </c>
      <c r="C59" s="6">
        <v>403600</v>
      </c>
      <c r="D59" s="5" t="s">
        <v>283</v>
      </c>
      <c r="E59" s="5" t="s">
        <v>107</v>
      </c>
      <c r="F59" s="5" t="s">
        <v>110</v>
      </c>
      <c r="G59" s="52"/>
      <c r="H59" s="53"/>
      <c r="I59" s="52"/>
      <c r="J59" s="52">
        <v>180</v>
      </c>
      <c r="K59" s="15"/>
      <c r="L59" s="5"/>
      <c r="M59" s="52"/>
      <c r="N59" s="5"/>
      <c r="O59" s="52"/>
      <c r="P59" s="53"/>
      <c r="Q59" s="52"/>
      <c r="R59" s="52"/>
      <c r="S59" s="52"/>
      <c r="T59" s="16">
        <v>180</v>
      </c>
    </row>
    <row r="60" spans="1:20" ht="15" outlineLevel="2">
      <c r="A60" s="5" t="s">
        <v>140</v>
      </c>
      <c r="B60" s="19" t="s">
        <v>145</v>
      </c>
      <c r="C60" s="6">
        <v>403600</v>
      </c>
      <c r="D60" s="5" t="s">
        <v>283</v>
      </c>
      <c r="E60" s="5" t="s">
        <v>36</v>
      </c>
      <c r="F60" s="5" t="s">
        <v>36</v>
      </c>
      <c r="G60" s="52"/>
      <c r="H60" s="53"/>
      <c r="I60" s="52"/>
      <c r="J60" s="52"/>
      <c r="K60" s="15"/>
      <c r="L60" s="5"/>
      <c r="M60" s="52"/>
      <c r="N60" s="15">
        <v>0.25</v>
      </c>
      <c r="O60" s="52">
        <v>18</v>
      </c>
      <c r="P60" s="53"/>
      <c r="Q60" s="52"/>
      <c r="R60" s="52"/>
      <c r="S60" s="52"/>
      <c r="T60" s="16">
        <v>18</v>
      </c>
    </row>
    <row r="61" spans="1:20" ht="15" outlineLevel="2">
      <c r="A61" s="5" t="s">
        <v>140</v>
      </c>
      <c r="B61" s="19" t="s">
        <v>145</v>
      </c>
      <c r="C61" s="6">
        <v>403600</v>
      </c>
      <c r="D61" s="5" t="s">
        <v>283</v>
      </c>
      <c r="E61" s="5" t="s">
        <v>107</v>
      </c>
      <c r="F61" s="7" t="s">
        <v>154</v>
      </c>
      <c r="G61" s="8">
        <v>0.30800000000000005</v>
      </c>
      <c r="H61" s="9">
        <v>1</v>
      </c>
      <c r="I61" s="8">
        <v>0.06</v>
      </c>
      <c r="J61" s="8"/>
      <c r="K61" s="15"/>
      <c r="L61" s="5"/>
      <c r="M61" s="8"/>
      <c r="N61" s="5"/>
      <c r="O61" s="8"/>
      <c r="P61" s="9"/>
      <c r="Q61" s="8"/>
      <c r="R61" s="8"/>
      <c r="S61" s="8"/>
      <c r="T61" s="16">
        <v>0.36800000000000005</v>
      </c>
    </row>
    <row r="62" spans="1:20" ht="15" outlineLevel="2">
      <c r="A62" s="5" t="s">
        <v>140</v>
      </c>
      <c r="B62" s="19" t="s">
        <v>145</v>
      </c>
      <c r="C62" s="6">
        <v>403600</v>
      </c>
      <c r="D62" s="5" t="s">
        <v>283</v>
      </c>
      <c r="E62" s="5" t="s">
        <v>107</v>
      </c>
      <c r="F62" s="7" t="s">
        <v>858</v>
      </c>
      <c r="G62" s="8">
        <v>645.74</v>
      </c>
      <c r="H62" s="9"/>
      <c r="I62" s="8"/>
      <c r="J62" s="8"/>
      <c r="K62" s="15"/>
      <c r="L62" s="5"/>
      <c r="M62" s="8"/>
      <c r="N62" s="5"/>
      <c r="O62" s="8"/>
      <c r="P62" s="9"/>
      <c r="Q62" s="8"/>
      <c r="R62" s="8"/>
      <c r="S62" s="8"/>
      <c r="T62" s="16">
        <v>645.74</v>
      </c>
    </row>
    <row r="63" spans="1:20" ht="15" outlineLevel="2">
      <c r="A63" s="12" t="s">
        <v>140</v>
      </c>
      <c r="B63" s="20" t="s">
        <v>145</v>
      </c>
      <c r="C63" s="12">
        <v>403600</v>
      </c>
      <c r="D63" s="12" t="s">
        <v>283</v>
      </c>
      <c r="E63" s="12" t="s">
        <v>111</v>
      </c>
      <c r="F63" s="12" t="s">
        <v>111</v>
      </c>
      <c r="G63" s="54"/>
      <c r="H63" s="55"/>
      <c r="I63" s="54"/>
      <c r="J63" s="54"/>
      <c r="K63" s="14">
        <v>1</v>
      </c>
      <c r="L63" s="13">
        <v>0.5</v>
      </c>
      <c r="M63" s="54">
        <v>1567.5</v>
      </c>
      <c r="N63" s="56"/>
      <c r="O63" s="54"/>
      <c r="P63" s="55"/>
      <c r="Q63" s="54"/>
      <c r="R63" s="54"/>
      <c r="S63" s="54"/>
      <c r="T63" s="16">
        <v>1567.5</v>
      </c>
    </row>
    <row r="64" spans="1:20" ht="15" outlineLevel="2">
      <c r="A64" s="5" t="s">
        <v>140</v>
      </c>
      <c r="B64" s="19" t="s">
        <v>145</v>
      </c>
      <c r="C64" s="6">
        <v>403600</v>
      </c>
      <c r="D64" s="5" t="s">
        <v>283</v>
      </c>
      <c r="E64" s="5" t="s">
        <v>133</v>
      </c>
      <c r="F64" s="5" t="s">
        <v>133</v>
      </c>
      <c r="G64" s="52"/>
      <c r="H64" s="53"/>
      <c r="I64" s="52"/>
      <c r="J64" s="52"/>
      <c r="K64" s="15"/>
      <c r="L64" s="5"/>
      <c r="M64" s="52"/>
      <c r="N64" s="5"/>
      <c r="O64" s="52"/>
      <c r="P64" s="53"/>
      <c r="Q64" s="52"/>
      <c r="R64" s="52"/>
      <c r="S64" s="52">
        <v>7.89</v>
      </c>
      <c r="T64" s="16">
        <v>7.89</v>
      </c>
    </row>
    <row r="65" spans="1:20" ht="15" outlineLevel="2">
      <c r="A65" s="5" t="s">
        <v>140</v>
      </c>
      <c r="B65" s="19" t="s">
        <v>145</v>
      </c>
      <c r="C65" s="6">
        <v>403600</v>
      </c>
      <c r="D65" s="5" t="s">
        <v>283</v>
      </c>
      <c r="E65" s="5" t="s">
        <v>44</v>
      </c>
      <c r="F65" s="5" t="s">
        <v>44</v>
      </c>
      <c r="G65" s="52"/>
      <c r="H65" s="53"/>
      <c r="I65" s="52"/>
      <c r="J65" s="52"/>
      <c r="K65" s="15"/>
      <c r="L65" s="5"/>
      <c r="M65" s="52"/>
      <c r="N65" s="5"/>
      <c r="O65" s="52"/>
      <c r="P65" s="53">
        <v>3099</v>
      </c>
      <c r="Q65" s="52">
        <v>1511</v>
      </c>
      <c r="R65" s="52">
        <v>30.99</v>
      </c>
      <c r="S65" s="52"/>
      <c r="T65" s="16">
        <v>1541.99</v>
      </c>
    </row>
    <row r="66" spans="1:20" s="72" customFormat="1" ht="15.75" outlineLevel="1" collapsed="1">
      <c r="A66" s="77"/>
      <c r="B66" s="78"/>
      <c r="C66" s="77"/>
      <c r="D66" s="78" t="s">
        <v>526</v>
      </c>
      <c r="E66" s="77"/>
      <c r="F66" s="77"/>
      <c r="G66" s="79">
        <f aca="true" t="shared" si="7" ref="G66:T66">SUBTOTAL(9,G54:G65)</f>
        <v>1185.8438622999993</v>
      </c>
      <c r="H66" s="80">
        <f t="shared" si="7"/>
        <v>1405</v>
      </c>
      <c r="I66" s="79">
        <f t="shared" si="7"/>
        <v>138.24</v>
      </c>
      <c r="J66" s="79">
        <f t="shared" si="7"/>
        <v>180</v>
      </c>
      <c r="K66" s="81">
        <f t="shared" si="7"/>
        <v>1</v>
      </c>
      <c r="L66" s="82">
        <f t="shared" si="7"/>
        <v>0.5</v>
      </c>
      <c r="M66" s="79">
        <f t="shared" si="7"/>
        <v>1567.5</v>
      </c>
      <c r="N66" s="83">
        <f t="shared" si="7"/>
        <v>0.25</v>
      </c>
      <c r="O66" s="79">
        <f t="shared" si="7"/>
        <v>18</v>
      </c>
      <c r="P66" s="80">
        <f t="shared" si="7"/>
        <v>3099</v>
      </c>
      <c r="Q66" s="79">
        <f t="shared" si="7"/>
        <v>1511</v>
      </c>
      <c r="R66" s="79">
        <f t="shared" si="7"/>
        <v>30.99</v>
      </c>
      <c r="S66" s="79">
        <f t="shared" si="7"/>
        <v>7.89</v>
      </c>
      <c r="T66" s="16">
        <f t="shared" si="7"/>
        <v>4639.463862299999</v>
      </c>
    </row>
    <row r="67" spans="1:20" ht="15" outlineLevel="2">
      <c r="A67" s="5" t="s">
        <v>140</v>
      </c>
      <c r="B67" s="19" t="s">
        <v>145</v>
      </c>
      <c r="C67" s="6">
        <v>403350</v>
      </c>
      <c r="D67" s="5" t="s">
        <v>284</v>
      </c>
      <c r="E67" s="5" t="s">
        <v>107</v>
      </c>
      <c r="F67" s="7">
        <v>15</v>
      </c>
      <c r="G67" s="8">
        <v>2382.160275</v>
      </c>
      <c r="H67" s="9">
        <v>6712</v>
      </c>
      <c r="I67" s="8">
        <v>671.2</v>
      </c>
      <c r="J67" s="8"/>
      <c r="K67" s="15"/>
      <c r="L67" s="5"/>
      <c r="M67" s="8"/>
      <c r="N67" s="5"/>
      <c r="O67" s="8"/>
      <c r="P67" s="9"/>
      <c r="Q67" s="8"/>
      <c r="R67" s="8"/>
      <c r="S67" s="8"/>
      <c r="T67" s="16">
        <v>3053.360275</v>
      </c>
    </row>
    <row r="68" spans="1:20" ht="15" outlineLevel="2">
      <c r="A68" s="5" t="s">
        <v>140</v>
      </c>
      <c r="B68" s="19" t="s">
        <v>145</v>
      </c>
      <c r="C68" s="6">
        <v>403350</v>
      </c>
      <c r="D68" s="5" t="s">
        <v>284</v>
      </c>
      <c r="E68" s="5" t="s">
        <v>107</v>
      </c>
      <c r="F68" s="7" t="s">
        <v>137</v>
      </c>
      <c r="G68" s="8">
        <v>35.344435</v>
      </c>
      <c r="H68" s="9">
        <v>13</v>
      </c>
      <c r="I68" s="8">
        <v>0.78</v>
      </c>
      <c r="J68" s="8"/>
      <c r="K68" s="15"/>
      <c r="L68" s="5"/>
      <c r="M68" s="8"/>
      <c r="N68" s="5"/>
      <c r="O68" s="8"/>
      <c r="P68" s="9"/>
      <c r="Q68" s="8"/>
      <c r="R68" s="8"/>
      <c r="S68" s="8"/>
      <c r="T68" s="16">
        <v>36.124435</v>
      </c>
    </row>
    <row r="69" spans="1:20" ht="15" outlineLevel="2">
      <c r="A69" s="5" t="s">
        <v>140</v>
      </c>
      <c r="B69" s="19" t="s">
        <v>145</v>
      </c>
      <c r="C69" s="6">
        <v>403350</v>
      </c>
      <c r="D69" s="5" t="s">
        <v>284</v>
      </c>
      <c r="E69" s="5" t="s">
        <v>107</v>
      </c>
      <c r="F69" s="7" t="s">
        <v>138</v>
      </c>
      <c r="G69" s="8">
        <v>583.8052865999999</v>
      </c>
      <c r="H69" s="9">
        <v>480</v>
      </c>
      <c r="I69" s="8">
        <v>28.8</v>
      </c>
      <c r="J69" s="8"/>
      <c r="K69" s="15"/>
      <c r="L69" s="5"/>
      <c r="M69" s="8"/>
      <c r="N69" s="5"/>
      <c r="O69" s="8"/>
      <c r="P69" s="9"/>
      <c r="Q69" s="8"/>
      <c r="R69" s="8"/>
      <c r="S69" s="8"/>
      <c r="T69" s="16">
        <v>612.6052865999999</v>
      </c>
    </row>
    <row r="70" spans="1:20" ht="15" outlineLevel="2">
      <c r="A70" s="5" t="s">
        <v>140</v>
      </c>
      <c r="B70" s="19" t="s">
        <v>145</v>
      </c>
      <c r="C70" s="6">
        <v>403350</v>
      </c>
      <c r="D70" s="5" t="s">
        <v>284</v>
      </c>
      <c r="E70" s="5" t="s">
        <v>107</v>
      </c>
      <c r="F70" s="7" t="s">
        <v>139</v>
      </c>
      <c r="G70" s="8">
        <v>454.3343</v>
      </c>
      <c r="H70" s="9">
        <v>749</v>
      </c>
      <c r="I70" s="8">
        <v>44.94</v>
      </c>
      <c r="J70" s="8"/>
      <c r="K70" s="15"/>
      <c r="L70" s="5"/>
      <c r="M70" s="8"/>
      <c r="N70" s="5"/>
      <c r="O70" s="8"/>
      <c r="P70" s="9"/>
      <c r="Q70" s="8"/>
      <c r="R70" s="8"/>
      <c r="S70" s="8"/>
      <c r="T70" s="16">
        <v>499.2743</v>
      </c>
    </row>
    <row r="71" spans="1:20" ht="15" outlineLevel="2">
      <c r="A71" s="5" t="s">
        <v>140</v>
      </c>
      <c r="B71" s="19" t="s">
        <v>145</v>
      </c>
      <c r="C71" s="6">
        <v>403350</v>
      </c>
      <c r="D71" s="5" t="s">
        <v>284</v>
      </c>
      <c r="E71" s="5" t="s">
        <v>107</v>
      </c>
      <c r="F71" s="7" t="s">
        <v>116</v>
      </c>
      <c r="G71" s="8">
        <v>872.3079694000005</v>
      </c>
      <c r="H71" s="9">
        <v>1180</v>
      </c>
      <c r="I71" s="8">
        <v>566.4</v>
      </c>
      <c r="J71" s="8"/>
      <c r="K71" s="15"/>
      <c r="L71" s="5"/>
      <c r="M71" s="8"/>
      <c r="N71" s="5"/>
      <c r="O71" s="8"/>
      <c r="P71" s="9"/>
      <c r="Q71" s="8"/>
      <c r="R71" s="8"/>
      <c r="S71" s="8"/>
      <c r="T71" s="16">
        <v>1438.7079694000004</v>
      </c>
    </row>
    <row r="72" spans="1:20" ht="15" outlineLevel="2">
      <c r="A72" s="5" t="s">
        <v>140</v>
      </c>
      <c r="B72" s="19" t="s">
        <v>145</v>
      </c>
      <c r="C72" s="6">
        <v>403350</v>
      </c>
      <c r="D72" s="5" t="s">
        <v>284</v>
      </c>
      <c r="E72" s="5" t="s">
        <v>107</v>
      </c>
      <c r="F72" s="5" t="s">
        <v>110</v>
      </c>
      <c r="G72" s="52"/>
      <c r="H72" s="53"/>
      <c r="I72" s="52"/>
      <c r="J72" s="52">
        <v>180</v>
      </c>
      <c r="K72" s="15"/>
      <c r="L72" s="5"/>
      <c r="M72" s="52"/>
      <c r="N72" s="5"/>
      <c r="O72" s="52"/>
      <c r="P72" s="53"/>
      <c r="Q72" s="52"/>
      <c r="R72" s="52"/>
      <c r="S72" s="52"/>
      <c r="T72" s="16">
        <v>180</v>
      </c>
    </row>
    <row r="73" spans="1:20" ht="15" outlineLevel="2">
      <c r="A73" s="5" t="s">
        <v>140</v>
      </c>
      <c r="B73" s="19" t="s">
        <v>145</v>
      </c>
      <c r="C73" s="6">
        <v>403350</v>
      </c>
      <c r="D73" s="5" t="s">
        <v>284</v>
      </c>
      <c r="E73" s="5" t="s">
        <v>107</v>
      </c>
      <c r="F73" s="7" t="s">
        <v>143</v>
      </c>
      <c r="G73" s="8">
        <v>0.75</v>
      </c>
      <c r="H73" s="9">
        <v>1</v>
      </c>
      <c r="I73" s="8">
        <v>0.06</v>
      </c>
      <c r="J73" s="8"/>
      <c r="K73" s="15"/>
      <c r="L73" s="5"/>
      <c r="M73" s="8"/>
      <c r="N73" s="5"/>
      <c r="O73" s="8"/>
      <c r="P73" s="9"/>
      <c r="Q73" s="8"/>
      <c r="R73" s="8"/>
      <c r="S73" s="8"/>
      <c r="T73" s="16">
        <v>0.81</v>
      </c>
    </row>
    <row r="74" spans="1:20" ht="15" outlineLevel="2">
      <c r="A74" s="5" t="s">
        <v>140</v>
      </c>
      <c r="B74" s="19" t="s">
        <v>145</v>
      </c>
      <c r="C74" s="6">
        <v>403350</v>
      </c>
      <c r="D74" s="5" t="s">
        <v>284</v>
      </c>
      <c r="E74" s="5" t="s">
        <v>107</v>
      </c>
      <c r="F74" s="7" t="s">
        <v>157</v>
      </c>
      <c r="G74" s="8">
        <v>16.44</v>
      </c>
      <c r="H74" s="9">
        <v>20</v>
      </c>
      <c r="I74" s="8">
        <v>1.2</v>
      </c>
      <c r="J74" s="8"/>
      <c r="K74" s="15"/>
      <c r="L74" s="5"/>
      <c r="M74" s="8"/>
      <c r="N74" s="5"/>
      <c r="O74" s="8"/>
      <c r="P74" s="9"/>
      <c r="Q74" s="8"/>
      <c r="R74" s="8"/>
      <c r="S74" s="8"/>
      <c r="T74" s="16">
        <v>17.64</v>
      </c>
    </row>
    <row r="75" spans="1:20" ht="15" outlineLevel="2">
      <c r="A75" s="12" t="s">
        <v>140</v>
      </c>
      <c r="B75" s="20" t="s">
        <v>145</v>
      </c>
      <c r="C75" s="12">
        <v>403350</v>
      </c>
      <c r="D75" s="12" t="s">
        <v>284</v>
      </c>
      <c r="E75" s="12" t="s">
        <v>111</v>
      </c>
      <c r="F75" s="12" t="s">
        <v>111</v>
      </c>
      <c r="G75" s="54"/>
      <c r="H75" s="55"/>
      <c r="I75" s="54"/>
      <c r="J75" s="54"/>
      <c r="K75" s="14">
        <v>2.2</v>
      </c>
      <c r="L75" s="13">
        <v>0.13</v>
      </c>
      <c r="M75" s="54">
        <v>896.61</v>
      </c>
      <c r="N75" s="56"/>
      <c r="O75" s="54"/>
      <c r="P75" s="55"/>
      <c r="Q75" s="54"/>
      <c r="R75" s="54"/>
      <c r="S75" s="54"/>
      <c r="T75" s="16">
        <v>896.61</v>
      </c>
    </row>
    <row r="76" spans="1:20" ht="15" outlineLevel="2">
      <c r="A76" s="5" t="s">
        <v>140</v>
      </c>
      <c r="B76" s="19" t="s">
        <v>145</v>
      </c>
      <c r="C76" s="6">
        <v>403350</v>
      </c>
      <c r="D76" s="5" t="s">
        <v>284</v>
      </c>
      <c r="E76" s="5" t="s">
        <v>133</v>
      </c>
      <c r="F76" s="5" t="s">
        <v>133</v>
      </c>
      <c r="G76" s="52"/>
      <c r="H76" s="53"/>
      <c r="I76" s="52"/>
      <c r="J76" s="52"/>
      <c r="K76" s="15"/>
      <c r="L76" s="5"/>
      <c r="M76" s="52"/>
      <c r="N76" s="5"/>
      <c r="O76" s="52"/>
      <c r="P76" s="53"/>
      <c r="Q76" s="52"/>
      <c r="R76" s="52"/>
      <c r="S76" s="52">
        <v>98.11</v>
      </c>
      <c r="T76" s="16">
        <v>98.11</v>
      </c>
    </row>
    <row r="77" spans="1:20" ht="15" outlineLevel="2">
      <c r="A77" s="5" t="s">
        <v>140</v>
      </c>
      <c r="B77" s="19" t="s">
        <v>145</v>
      </c>
      <c r="C77" s="6">
        <v>403600</v>
      </c>
      <c r="D77" s="5" t="s">
        <v>284</v>
      </c>
      <c r="E77" s="5" t="s">
        <v>133</v>
      </c>
      <c r="F77" s="5" t="s">
        <v>133</v>
      </c>
      <c r="G77" s="52"/>
      <c r="H77" s="53"/>
      <c r="I77" s="52"/>
      <c r="J77" s="52"/>
      <c r="K77" s="15"/>
      <c r="L77" s="5"/>
      <c r="M77" s="52"/>
      <c r="N77" s="5"/>
      <c r="O77" s="52"/>
      <c r="P77" s="53"/>
      <c r="Q77" s="52"/>
      <c r="R77" s="52"/>
      <c r="S77" s="52">
        <v>42.44</v>
      </c>
      <c r="T77" s="16">
        <v>42.44</v>
      </c>
    </row>
    <row r="78" spans="1:20" ht="15" outlineLevel="2">
      <c r="A78" s="5" t="s">
        <v>140</v>
      </c>
      <c r="B78" s="19" t="s">
        <v>167</v>
      </c>
      <c r="C78" s="6">
        <v>407800</v>
      </c>
      <c r="D78" s="5" t="s">
        <v>284</v>
      </c>
      <c r="E78" s="5" t="s">
        <v>133</v>
      </c>
      <c r="F78" s="5" t="s">
        <v>133</v>
      </c>
      <c r="G78" s="52"/>
      <c r="H78" s="53"/>
      <c r="I78" s="52"/>
      <c r="J78" s="52"/>
      <c r="K78" s="15"/>
      <c r="L78" s="5"/>
      <c r="M78" s="52"/>
      <c r="N78" s="5"/>
      <c r="O78" s="52"/>
      <c r="P78" s="53"/>
      <c r="Q78" s="52"/>
      <c r="R78" s="52"/>
      <c r="S78" s="52">
        <v>6.97</v>
      </c>
      <c r="T78" s="16">
        <v>6.97</v>
      </c>
    </row>
    <row r="79" spans="1:20" s="72" customFormat="1" ht="15.75" outlineLevel="1" collapsed="1">
      <c r="A79" s="77"/>
      <c r="B79" s="78"/>
      <c r="C79" s="77"/>
      <c r="D79" s="78" t="s">
        <v>527</v>
      </c>
      <c r="E79" s="77"/>
      <c r="F79" s="77"/>
      <c r="G79" s="79">
        <f aca="true" t="shared" si="8" ref="G79:T79">SUBTOTAL(9,G67:G78)</f>
        <v>4345.142266</v>
      </c>
      <c r="H79" s="80">
        <f t="shared" si="8"/>
        <v>9155</v>
      </c>
      <c r="I79" s="79">
        <f t="shared" si="8"/>
        <v>1313.3799999999999</v>
      </c>
      <c r="J79" s="79">
        <f t="shared" si="8"/>
        <v>180</v>
      </c>
      <c r="K79" s="81">
        <f t="shared" si="8"/>
        <v>2.2</v>
      </c>
      <c r="L79" s="82">
        <f t="shared" si="8"/>
        <v>0.13</v>
      </c>
      <c r="M79" s="79">
        <f t="shared" si="8"/>
        <v>896.61</v>
      </c>
      <c r="N79" s="83">
        <f t="shared" si="8"/>
        <v>0</v>
      </c>
      <c r="O79" s="79">
        <f t="shared" si="8"/>
        <v>0</v>
      </c>
      <c r="P79" s="80">
        <f t="shared" si="8"/>
        <v>0</v>
      </c>
      <c r="Q79" s="79">
        <f t="shared" si="8"/>
        <v>0</v>
      </c>
      <c r="R79" s="79">
        <f t="shared" si="8"/>
        <v>0</v>
      </c>
      <c r="S79" s="79">
        <f t="shared" si="8"/>
        <v>147.52</v>
      </c>
      <c r="T79" s="16">
        <f t="shared" si="8"/>
        <v>6882.652266</v>
      </c>
    </row>
    <row r="80" spans="1:20" ht="15" outlineLevel="2">
      <c r="A80" s="5" t="s">
        <v>140</v>
      </c>
      <c r="B80" s="19" t="s">
        <v>156</v>
      </c>
      <c r="C80" s="6">
        <v>402410</v>
      </c>
      <c r="D80" s="5" t="s">
        <v>285</v>
      </c>
      <c r="E80" s="5" t="s">
        <v>107</v>
      </c>
      <c r="F80" s="7">
        <v>15</v>
      </c>
      <c r="G80" s="8">
        <v>24.149724000000003</v>
      </c>
      <c r="H80" s="9">
        <v>70</v>
      </c>
      <c r="I80" s="8">
        <v>7</v>
      </c>
      <c r="J80" s="8"/>
      <c r="K80" s="15"/>
      <c r="L80" s="5"/>
      <c r="M80" s="8"/>
      <c r="N80" s="5"/>
      <c r="O80" s="8"/>
      <c r="P80" s="9"/>
      <c r="Q80" s="8"/>
      <c r="R80" s="8"/>
      <c r="S80" s="8"/>
      <c r="T80" s="16">
        <v>31.149724000000003</v>
      </c>
    </row>
    <row r="81" spans="1:20" ht="15" outlineLevel="2">
      <c r="A81" s="5" t="s">
        <v>140</v>
      </c>
      <c r="B81" s="19" t="s">
        <v>156</v>
      </c>
      <c r="C81" s="6">
        <v>402410</v>
      </c>
      <c r="D81" s="5" t="s">
        <v>285</v>
      </c>
      <c r="E81" s="5" t="s">
        <v>107</v>
      </c>
      <c r="F81" s="7" t="s">
        <v>137</v>
      </c>
      <c r="G81" s="8">
        <v>94.47165600000001</v>
      </c>
      <c r="H81" s="9">
        <v>18</v>
      </c>
      <c r="I81" s="8">
        <v>1.08</v>
      </c>
      <c r="J81" s="8"/>
      <c r="K81" s="15"/>
      <c r="L81" s="5"/>
      <c r="M81" s="8"/>
      <c r="N81" s="5"/>
      <c r="O81" s="8"/>
      <c r="P81" s="9"/>
      <c r="Q81" s="8"/>
      <c r="R81" s="8"/>
      <c r="S81" s="8"/>
      <c r="T81" s="16">
        <v>95.55165600000001</v>
      </c>
    </row>
    <row r="82" spans="1:20" ht="15" outlineLevel="2">
      <c r="A82" s="5" t="s">
        <v>140</v>
      </c>
      <c r="B82" s="19" t="s">
        <v>156</v>
      </c>
      <c r="C82" s="6">
        <v>402410</v>
      </c>
      <c r="D82" s="5" t="s">
        <v>285</v>
      </c>
      <c r="E82" s="5" t="s">
        <v>107</v>
      </c>
      <c r="F82" s="7" t="s">
        <v>138</v>
      </c>
      <c r="G82" s="8">
        <v>37.023693</v>
      </c>
      <c r="H82" s="9">
        <v>33</v>
      </c>
      <c r="I82" s="8">
        <v>1.98</v>
      </c>
      <c r="J82" s="8"/>
      <c r="K82" s="15"/>
      <c r="L82" s="5"/>
      <c r="M82" s="8"/>
      <c r="N82" s="5"/>
      <c r="O82" s="8"/>
      <c r="P82" s="9"/>
      <c r="Q82" s="8"/>
      <c r="R82" s="8"/>
      <c r="S82" s="8"/>
      <c r="T82" s="16">
        <v>39.003693</v>
      </c>
    </row>
    <row r="83" spans="1:20" ht="15" outlineLevel="2">
      <c r="A83" s="5" t="s">
        <v>140</v>
      </c>
      <c r="B83" s="19" t="s">
        <v>156</v>
      </c>
      <c r="C83" s="6">
        <v>402410</v>
      </c>
      <c r="D83" s="5" t="s">
        <v>285</v>
      </c>
      <c r="E83" s="5" t="s">
        <v>107</v>
      </c>
      <c r="F83" s="7" t="s">
        <v>139</v>
      </c>
      <c r="G83" s="8">
        <v>21.02065</v>
      </c>
      <c r="H83" s="9">
        <v>44</v>
      </c>
      <c r="I83" s="8">
        <v>2.64</v>
      </c>
      <c r="J83" s="8"/>
      <c r="K83" s="15"/>
      <c r="L83" s="5"/>
      <c r="M83" s="8"/>
      <c r="N83" s="5"/>
      <c r="O83" s="8"/>
      <c r="P83" s="9"/>
      <c r="Q83" s="8"/>
      <c r="R83" s="8"/>
      <c r="S83" s="8"/>
      <c r="T83" s="16">
        <v>23.66065</v>
      </c>
    </row>
    <row r="84" spans="1:20" ht="15" outlineLevel="2">
      <c r="A84" s="5" t="s">
        <v>140</v>
      </c>
      <c r="B84" s="19" t="s">
        <v>156</v>
      </c>
      <c r="C84" s="6">
        <v>402410</v>
      </c>
      <c r="D84" s="5" t="s">
        <v>285</v>
      </c>
      <c r="E84" s="5" t="s">
        <v>107</v>
      </c>
      <c r="F84" s="7" t="s">
        <v>116</v>
      </c>
      <c r="G84" s="8">
        <v>0.7316806</v>
      </c>
      <c r="H84" s="9">
        <v>1</v>
      </c>
      <c r="I84" s="8">
        <v>0.48</v>
      </c>
      <c r="J84" s="8"/>
      <c r="K84" s="15"/>
      <c r="L84" s="5"/>
      <c r="M84" s="8"/>
      <c r="N84" s="5"/>
      <c r="O84" s="8"/>
      <c r="P84" s="9"/>
      <c r="Q84" s="8"/>
      <c r="R84" s="8"/>
      <c r="S84" s="8"/>
      <c r="T84" s="16">
        <v>1.2116806</v>
      </c>
    </row>
    <row r="85" spans="1:20" ht="15" outlineLevel="2">
      <c r="A85" s="5" t="s">
        <v>140</v>
      </c>
      <c r="B85" s="19" t="s">
        <v>156</v>
      </c>
      <c r="C85" s="6">
        <v>402410</v>
      </c>
      <c r="D85" s="5" t="s">
        <v>285</v>
      </c>
      <c r="E85" s="5" t="s">
        <v>107</v>
      </c>
      <c r="F85" s="5" t="s">
        <v>110</v>
      </c>
      <c r="G85" s="52"/>
      <c r="H85" s="53"/>
      <c r="I85" s="52"/>
      <c r="J85" s="52">
        <v>150</v>
      </c>
      <c r="K85" s="15"/>
      <c r="L85" s="5"/>
      <c r="M85" s="52"/>
      <c r="N85" s="5"/>
      <c r="O85" s="52"/>
      <c r="P85" s="53"/>
      <c r="Q85" s="52"/>
      <c r="R85" s="52"/>
      <c r="S85" s="52"/>
      <c r="T85" s="16">
        <v>150</v>
      </c>
    </row>
    <row r="86" spans="1:20" ht="15" outlineLevel="2">
      <c r="A86" s="12" t="s">
        <v>140</v>
      </c>
      <c r="B86" s="19" t="s">
        <v>156</v>
      </c>
      <c r="C86" s="12">
        <v>402400</v>
      </c>
      <c r="D86" s="12" t="s">
        <v>285</v>
      </c>
      <c r="E86" s="12" t="s">
        <v>111</v>
      </c>
      <c r="F86" s="12" t="s">
        <v>111</v>
      </c>
      <c r="G86" s="54"/>
      <c r="H86" s="55"/>
      <c r="I86" s="54"/>
      <c r="J86" s="54"/>
      <c r="K86" s="14">
        <v>1</v>
      </c>
      <c r="L86" s="13">
        <v>0.15</v>
      </c>
      <c r="M86" s="54">
        <v>470.25</v>
      </c>
      <c r="N86" s="56"/>
      <c r="O86" s="54"/>
      <c r="P86" s="55"/>
      <c r="Q86" s="54"/>
      <c r="R86" s="54"/>
      <c r="S86" s="54"/>
      <c r="T86" s="16">
        <v>470.25</v>
      </c>
    </row>
    <row r="87" spans="1:20" ht="15" outlineLevel="2">
      <c r="A87" s="5" t="s">
        <v>140</v>
      </c>
      <c r="B87" s="19" t="s">
        <v>156</v>
      </c>
      <c r="C87" s="6">
        <v>402410</v>
      </c>
      <c r="D87" s="5" t="s">
        <v>285</v>
      </c>
      <c r="E87" s="5" t="s">
        <v>133</v>
      </c>
      <c r="F87" s="5" t="s">
        <v>133</v>
      </c>
      <c r="G87" s="52"/>
      <c r="H87" s="53"/>
      <c r="I87" s="52"/>
      <c r="J87" s="52"/>
      <c r="K87" s="15"/>
      <c r="L87" s="5"/>
      <c r="M87" s="52"/>
      <c r="N87" s="5"/>
      <c r="O87" s="52"/>
      <c r="P87" s="53"/>
      <c r="Q87" s="52"/>
      <c r="R87" s="52"/>
      <c r="S87" s="52">
        <v>14.82</v>
      </c>
      <c r="T87" s="16">
        <v>14.82</v>
      </c>
    </row>
    <row r="88" spans="1:20" s="72" customFormat="1" ht="15.75" outlineLevel="1" collapsed="1">
      <c r="A88" s="77"/>
      <c r="B88" s="78"/>
      <c r="C88" s="77"/>
      <c r="D88" s="78" t="s">
        <v>528</v>
      </c>
      <c r="E88" s="77"/>
      <c r="F88" s="77"/>
      <c r="G88" s="79">
        <f aca="true" t="shared" si="9" ref="G88:T88">SUBTOTAL(9,G80:G87)</f>
        <v>177.39740360000002</v>
      </c>
      <c r="H88" s="80">
        <f t="shared" si="9"/>
        <v>166</v>
      </c>
      <c r="I88" s="79">
        <f t="shared" si="9"/>
        <v>13.180000000000001</v>
      </c>
      <c r="J88" s="79">
        <f t="shared" si="9"/>
        <v>150</v>
      </c>
      <c r="K88" s="81">
        <f t="shared" si="9"/>
        <v>1</v>
      </c>
      <c r="L88" s="82">
        <f t="shared" si="9"/>
        <v>0.15</v>
      </c>
      <c r="M88" s="79">
        <f t="shared" si="9"/>
        <v>470.25</v>
      </c>
      <c r="N88" s="83">
        <f t="shared" si="9"/>
        <v>0</v>
      </c>
      <c r="O88" s="79">
        <f t="shared" si="9"/>
        <v>0</v>
      </c>
      <c r="P88" s="80">
        <f t="shared" si="9"/>
        <v>0</v>
      </c>
      <c r="Q88" s="79">
        <f t="shared" si="9"/>
        <v>0</v>
      </c>
      <c r="R88" s="79">
        <f t="shared" si="9"/>
        <v>0</v>
      </c>
      <c r="S88" s="79">
        <f t="shared" si="9"/>
        <v>14.82</v>
      </c>
      <c r="T88" s="16">
        <f t="shared" si="9"/>
        <v>825.6474036000001</v>
      </c>
    </row>
    <row r="89" spans="1:20" ht="15" outlineLevel="2">
      <c r="A89" s="5" t="s">
        <v>140</v>
      </c>
      <c r="B89" s="19" t="s">
        <v>158</v>
      </c>
      <c r="C89" s="6">
        <v>409305</v>
      </c>
      <c r="D89" s="5" t="s">
        <v>286</v>
      </c>
      <c r="E89" s="5" t="s">
        <v>107</v>
      </c>
      <c r="F89" s="7">
        <v>15</v>
      </c>
      <c r="G89" s="8">
        <v>20.624029000000004</v>
      </c>
      <c r="H89" s="9">
        <v>59</v>
      </c>
      <c r="I89" s="8">
        <v>5.9</v>
      </c>
      <c r="J89" s="8"/>
      <c r="K89" s="15"/>
      <c r="L89" s="5"/>
      <c r="M89" s="8"/>
      <c r="N89" s="5"/>
      <c r="O89" s="8"/>
      <c r="P89" s="9"/>
      <c r="Q89" s="8"/>
      <c r="R89" s="8"/>
      <c r="S89" s="8"/>
      <c r="T89" s="16">
        <v>26.524029000000006</v>
      </c>
    </row>
    <row r="90" spans="1:20" ht="15" outlineLevel="2">
      <c r="A90" s="5" t="s">
        <v>140</v>
      </c>
      <c r="B90" s="19" t="s">
        <v>158</v>
      </c>
      <c r="C90" s="6">
        <v>409305</v>
      </c>
      <c r="D90" s="5" t="s">
        <v>286</v>
      </c>
      <c r="E90" s="5" t="s">
        <v>107</v>
      </c>
      <c r="F90" s="7" t="s">
        <v>137</v>
      </c>
      <c r="G90" s="8">
        <v>2.658561</v>
      </c>
      <c r="H90" s="9">
        <v>1</v>
      </c>
      <c r="I90" s="8">
        <v>0.06</v>
      </c>
      <c r="J90" s="8"/>
      <c r="K90" s="15"/>
      <c r="L90" s="5"/>
      <c r="M90" s="8"/>
      <c r="N90" s="5"/>
      <c r="O90" s="8"/>
      <c r="P90" s="9"/>
      <c r="Q90" s="8"/>
      <c r="R90" s="8"/>
      <c r="S90" s="8"/>
      <c r="T90" s="16">
        <v>2.7185610000000002</v>
      </c>
    </row>
    <row r="91" spans="1:20" ht="15" outlineLevel="2">
      <c r="A91" s="5" t="s">
        <v>140</v>
      </c>
      <c r="B91" s="19" t="s">
        <v>158</v>
      </c>
      <c r="C91" s="6">
        <v>409305</v>
      </c>
      <c r="D91" s="5" t="s">
        <v>286</v>
      </c>
      <c r="E91" s="5" t="s">
        <v>107</v>
      </c>
      <c r="F91" s="5" t="s">
        <v>110</v>
      </c>
      <c r="G91" s="52"/>
      <c r="H91" s="53"/>
      <c r="I91" s="52"/>
      <c r="J91" s="52">
        <v>90</v>
      </c>
      <c r="K91" s="15"/>
      <c r="L91" s="5"/>
      <c r="M91" s="52"/>
      <c r="N91" s="5"/>
      <c r="O91" s="52"/>
      <c r="P91" s="53"/>
      <c r="Q91" s="52"/>
      <c r="R91" s="52"/>
      <c r="S91" s="52"/>
      <c r="T91" s="16">
        <v>90</v>
      </c>
    </row>
    <row r="92" spans="1:20" ht="15" outlineLevel="2">
      <c r="A92" s="12" t="s">
        <v>140</v>
      </c>
      <c r="B92" s="20" t="s">
        <v>158</v>
      </c>
      <c r="C92" s="12">
        <v>409305</v>
      </c>
      <c r="D92" s="12" t="s">
        <v>286</v>
      </c>
      <c r="E92" s="12" t="s">
        <v>111</v>
      </c>
      <c r="F92" s="12" t="s">
        <v>111</v>
      </c>
      <c r="G92" s="54"/>
      <c r="H92" s="55"/>
      <c r="I92" s="54"/>
      <c r="J92" s="54"/>
      <c r="K92" s="14">
        <v>1</v>
      </c>
      <c r="L92" s="13">
        <v>0.15</v>
      </c>
      <c r="M92" s="54">
        <v>470.25</v>
      </c>
      <c r="N92" s="56"/>
      <c r="O92" s="54"/>
      <c r="P92" s="55"/>
      <c r="Q92" s="54"/>
      <c r="R92" s="54"/>
      <c r="S92" s="54"/>
      <c r="T92" s="16">
        <v>470.25</v>
      </c>
    </row>
    <row r="93" spans="1:20" s="72" customFormat="1" ht="15.75" outlineLevel="1" collapsed="1">
      <c r="A93" s="77"/>
      <c r="B93" s="78"/>
      <c r="C93" s="77"/>
      <c r="D93" s="78" t="s">
        <v>529</v>
      </c>
      <c r="E93" s="77"/>
      <c r="F93" s="77"/>
      <c r="G93" s="79">
        <f aca="true" t="shared" si="10" ref="G93:T93">SUBTOTAL(9,G89:G92)</f>
        <v>23.282590000000003</v>
      </c>
      <c r="H93" s="80">
        <f t="shared" si="10"/>
        <v>60</v>
      </c>
      <c r="I93" s="79">
        <f t="shared" si="10"/>
        <v>5.96</v>
      </c>
      <c r="J93" s="79">
        <f t="shared" si="10"/>
        <v>90</v>
      </c>
      <c r="K93" s="81">
        <f t="shared" si="10"/>
        <v>1</v>
      </c>
      <c r="L93" s="82">
        <f t="shared" si="10"/>
        <v>0.15</v>
      </c>
      <c r="M93" s="79">
        <f t="shared" si="10"/>
        <v>470.25</v>
      </c>
      <c r="N93" s="83">
        <f t="shared" si="10"/>
        <v>0</v>
      </c>
      <c r="O93" s="79">
        <f t="shared" si="10"/>
        <v>0</v>
      </c>
      <c r="P93" s="80">
        <f t="shared" si="10"/>
        <v>0</v>
      </c>
      <c r="Q93" s="79">
        <f t="shared" si="10"/>
        <v>0</v>
      </c>
      <c r="R93" s="79">
        <f t="shared" si="10"/>
        <v>0</v>
      </c>
      <c r="S93" s="79">
        <f t="shared" si="10"/>
        <v>0</v>
      </c>
      <c r="T93" s="16">
        <f t="shared" si="10"/>
        <v>589.4925900000001</v>
      </c>
    </row>
    <row r="94" spans="1:20" ht="15" outlineLevel="2">
      <c r="A94" s="5" t="s">
        <v>140</v>
      </c>
      <c r="B94" s="19" t="s">
        <v>141</v>
      </c>
      <c r="C94" s="6">
        <v>401646</v>
      </c>
      <c r="D94" s="5" t="s">
        <v>287</v>
      </c>
      <c r="E94" s="5" t="s">
        <v>107</v>
      </c>
      <c r="F94" s="7">
        <v>15</v>
      </c>
      <c r="G94" s="8">
        <v>0.6948450000000002</v>
      </c>
      <c r="H94" s="9">
        <v>2</v>
      </c>
      <c r="I94" s="8">
        <v>0.2</v>
      </c>
      <c r="J94" s="8"/>
      <c r="K94" s="15"/>
      <c r="L94" s="5"/>
      <c r="M94" s="8"/>
      <c r="N94" s="5"/>
      <c r="O94" s="8"/>
      <c r="P94" s="9"/>
      <c r="Q94" s="8"/>
      <c r="R94" s="8"/>
      <c r="S94" s="8"/>
      <c r="T94" s="16">
        <v>0.8948450000000001</v>
      </c>
    </row>
    <row r="95" spans="1:20" ht="15" outlineLevel="2">
      <c r="A95" s="5" t="s">
        <v>140</v>
      </c>
      <c r="B95" s="19" t="s">
        <v>141</v>
      </c>
      <c r="C95" s="6">
        <v>401646</v>
      </c>
      <c r="D95" s="5" t="s">
        <v>287</v>
      </c>
      <c r="E95" s="5" t="s">
        <v>107</v>
      </c>
      <c r="F95" s="7" t="s">
        <v>138</v>
      </c>
      <c r="G95" s="8">
        <v>75.756483</v>
      </c>
      <c r="H95" s="9">
        <v>63</v>
      </c>
      <c r="I95" s="8">
        <v>3.78</v>
      </c>
      <c r="J95" s="8"/>
      <c r="K95" s="15"/>
      <c r="L95" s="5"/>
      <c r="M95" s="8"/>
      <c r="N95" s="5"/>
      <c r="O95" s="8"/>
      <c r="P95" s="9"/>
      <c r="Q95" s="8"/>
      <c r="R95" s="8"/>
      <c r="S95" s="8"/>
      <c r="T95" s="16">
        <v>79.536483</v>
      </c>
    </row>
    <row r="96" spans="1:20" ht="15" outlineLevel="2">
      <c r="A96" s="5" t="s">
        <v>140</v>
      </c>
      <c r="B96" s="19" t="s">
        <v>141</v>
      </c>
      <c r="C96" s="6">
        <v>401646</v>
      </c>
      <c r="D96" s="5" t="s">
        <v>287</v>
      </c>
      <c r="E96" s="5" t="s">
        <v>107</v>
      </c>
      <c r="F96" s="7" t="s">
        <v>139</v>
      </c>
      <c r="G96" s="8">
        <v>1.9487999999999996</v>
      </c>
      <c r="H96" s="9">
        <v>3</v>
      </c>
      <c r="I96" s="8">
        <v>0.18</v>
      </c>
      <c r="J96" s="8"/>
      <c r="K96" s="15"/>
      <c r="L96" s="5"/>
      <c r="M96" s="8"/>
      <c r="N96" s="5"/>
      <c r="O96" s="8"/>
      <c r="P96" s="9"/>
      <c r="Q96" s="8"/>
      <c r="R96" s="8"/>
      <c r="S96" s="8"/>
      <c r="T96" s="16">
        <v>2.1287999999999996</v>
      </c>
    </row>
    <row r="97" spans="1:20" ht="15" outlineLevel="2">
      <c r="A97" s="5" t="s">
        <v>140</v>
      </c>
      <c r="B97" s="19" t="s">
        <v>141</v>
      </c>
      <c r="C97" s="6">
        <v>401646</v>
      </c>
      <c r="D97" s="5" t="s">
        <v>287</v>
      </c>
      <c r="E97" s="5" t="s">
        <v>107</v>
      </c>
      <c r="F97" s="7" t="s">
        <v>116</v>
      </c>
      <c r="G97" s="8">
        <v>52.018077999999996</v>
      </c>
      <c r="H97" s="9">
        <v>90</v>
      </c>
      <c r="I97" s="8">
        <v>43.2</v>
      </c>
      <c r="J97" s="8"/>
      <c r="K97" s="15"/>
      <c r="L97" s="5"/>
      <c r="M97" s="8"/>
      <c r="N97" s="5"/>
      <c r="O97" s="8"/>
      <c r="P97" s="9"/>
      <c r="Q97" s="8"/>
      <c r="R97" s="8"/>
      <c r="S97" s="8"/>
      <c r="T97" s="16">
        <v>95.21807799999999</v>
      </c>
    </row>
    <row r="98" spans="1:20" ht="15" outlineLevel="2">
      <c r="A98" s="5" t="s">
        <v>140</v>
      </c>
      <c r="B98" s="19" t="s">
        <v>141</v>
      </c>
      <c r="C98" s="6">
        <v>401646</v>
      </c>
      <c r="D98" s="5" t="s">
        <v>287</v>
      </c>
      <c r="E98" s="5" t="s">
        <v>107</v>
      </c>
      <c r="F98" s="5" t="s">
        <v>110</v>
      </c>
      <c r="G98" s="52"/>
      <c r="H98" s="53"/>
      <c r="I98" s="52"/>
      <c r="J98" s="52">
        <v>150</v>
      </c>
      <c r="K98" s="15"/>
      <c r="L98" s="5"/>
      <c r="M98" s="52"/>
      <c r="N98" s="5"/>
      <c r="O98" s="52"/>
      <c r="P98" s="53"/>
      <c r="Q98" s="52"/>
      <c r="R98" s="52"/>
      <c r="S98" s="52"/>
      <c r="T98" s="16">
        <v>150</v>
      </c>
    </row>
    <row r="99" spans="1:20" s="72" customFormat="1" ht="15.75" outlineLevel="1" collapsed="1">
      <c r="A99" s="77"/>
      <c r="B99" s="78"/>
      <c r="C99" s="77"/>
      <c r="D99" s="78" t="s">
        <v>530</v>
      </c>
      <c r="E99" s="77"/>
      <c r="F99" s="77"/>
      <c r="G99" s="79">
        <f aca="true" t="shared" si="11" ref="G99:T99">SUBTOTAL(9,G94:G98)</f>
        <v>130.418206</v>
      </c>
      <c r="H99" s="80">
        <f t="shared" si="11"/>
        <v>158</v>
      </c>
      <c r="I99" s="79">
        <f t="shared" si="11"/>
        <v>47.36</v>
      </c>
      <c r="J99" s="79">
        <f t="shared" si="11"/>
        <v>150</v>
      </c>
      <c r="K99" s="81">
        <f t="shared" si="11"/>
        <v>0</v>
      </c>
      <c r="L99" s="82">
        <f t="shared" si="11"/>
        <v>0</v>
      </c>
      <c r="M99" s="79">
        <f t="shared" si="11"/>
        <v>0</v>
      </c>
      <c r="N99" s="83">
        <f t="shared" si="11"/>
        <v>0</v>
      </c>
      <c r="O99" s="79">
        <f t="shared" si="11"/>
        <v>0</v>
      </c>
      <c r="P99" s="80">
        <f t="shared" si="11"/>
        <v>0</v>
      </c>
      <c r="Q99" s="79">
        <f t="shared" si="11"/>
        <v>0</v>
      </c>
      <c r="R99" s="79">
        <f t="shared" si="11"/>
        <v>0</v>
      </c>
      <c r="S99" s="79">
        <f t="shared" si="11"/>
        <v>0</v>
      </c>
      <c r="T99" s="16">
        <f t="shared" si="11"/>
        <v>327.778206</v>
      </c>
    </row>
    <row r="100" spans="1:20" ht="15" outlineLevel="2">
      <c r="A100" s="5" t="s">
        <v>140</v>
      </c>
      <c r="B100" s="19" t="s">
        <v>145</v>
      </c>
      <c r="C100" s="6">
        <v>403002</v>
      </c>
      <c r="D100" s="5" t="s">
        <v>288</v>
      </c>
      <c r="E100" s="5" t="s">
        <v>107</v>
      </c>
      <c r="F100" s="7">
        <v>15</v>
      </c>
      <c r="G100" s="8">
        <v>0.6896980000000001</v>
      </c>
      <c r="H100" s="9">
        <v>2</v>
      </c>
      <c r="I100" s="8">
        <v>0.2</v>
      </c>
      <c r="J100" s="8"/>
      <c r="K100" s="15"/>
      <c r="L100" s="5"/>
      <c r="M100" s="8"/>
      <c r="N100" s="5"/>
      <c r="O100" s="8"/>
      <c r="P100" s="9"/>
      <c r="Q100" s="8"/>
      <c r="R100" s="8"/>
      <c r="S100" s="8"/>
      <c r="T100" s="16">
        <v>0.8896980000000001</v>
      </c>
    </row>
    <row r="101" spans="1:20" ht="15" outlineLevel="2">
      <c r="A101" s="5" t="s">
        <v>140</v>
      </c>
      <c r="B101" s="19" t="s">
        <v>145</v>
      </c>
      <c r="C101" s="6">
        <v>403002</v>
      </c>
      <c r="D101" s="5" t="s">
        <v>288</v>
      </c>
      <c r="E101" s="5" t="s">
        <v>107</v>
      </c>
      <c r="F101" s="7" t="s">
        <v>138</v>
      </c>
      <c r="G101" s="8">
        <v>2.912544</v>
      </c>
      <c r="H101" s="9">
        <v>1</v>
      </c>
      <c r="I101" s="8">
        <v>0.06</v>
      </c>
      <c r="J101" s="8"/>
      <c r="K101" s="15"/>
      <c r="L101" s="5"/>
      <c r="M101" s="8"/>
      <c r="N101" s="5"/>
      <c r="O101" s="8"/>
      <c r="P101" s="9"/>
      <c r="Q101" s="8"/>
      <c r="R101" s="8"/>
      <c r="S101" s="8"/>
      <c r="T101" s="16">
        <v>2.972544</v>
      </c>
    </row>
    <row r="102" spans="1:20" ht="15" outlineLevel="2">
      <c r="A102" s="5" t="s">
        <v>140</v>
      </c>
      <c r="B102" s="19" t="s">
        <v>145</v>
      </c>
      <c r="C102" s="6">
        <v>403002</v>
      </c>
      <c r="D102" s="5" t="s">
        <v>288</v>
      </c>
      <c r="E102" s="5" t="s">
        <v>107</v>
      </c>
      <c r="F102" s="7" t="s">
        <v>139</v>
      </c>
      <c r="G102" s="8">
        <v>0.8931999999999999</v>
      </c>
      <c r="H102" s="9">
        <v>2</v>
      </c>
      <c r="I102" s="8">
        <v>0.12</v>
      </c>
      <c r="J102" s="8"/>
      <c r="K102" s="15"/>
      <c r="L102" s="5"/>
      <c r="M102" s="8"/>
      <c r="N102" s="5"/>
      <c r="O102" s="8"/>
      <c r="P102" s="9"/>
      <c r="Q102" s="8"/>
      <c r="R102" s="8"/>
      <c r="S102" s="8"/>
      <c r="T102" s="16">
        <v>1.0131999999999999</v>
      </c>
    </row>
    <row r="103" spans="1:20" ht="15" outlineLevel="2">
      <c r="A103" s="5" t="s">
        <v>140</v>
      </c>
      <c r="B103" s="19" t="s">
        <v>145</v>
      </c>
      <c r="C103" s="6">
        <v>403002</v>
      </c>
      <c r="D103" s="5" t="s">
        <v>288</v>
      </c>
      <c r="E103" s="5" t="s">
        <v>107</v>
      </c>
      <c r="F103" s="7" t="s">
        <v>116</v>
      </c>
      <c r="G103" s="8">
        <v>17.0513392</v>
      </c>
      <c r="H103" s="9">
        <v>29</v>
      </c>
      <c r="I103" s="8">
        <v>13.92</v>
      </c>
      <c r="J103" s="8"/>
      <c r="K103" s="15"/>
      <c r="L103" s="5"/>
      <c r="M103" s="8"/>
      <c r="N103" s="5"/>
      <c r="O103" s="8"/>
      <c r="P103" s="9"/>
      <c r="Q103" s="8"/>
      <c r="R103" s="8"/>
      <c r="S103" s="8"/>
      <c r="T103" s="16">
        <v>30.971339200000003</v>
      </c>
    </row>
    <row r="104" spans="1:20" ht="15" outlineLevel="2">
      <c r="A104" s="5" t="s">
        <v>140</v>
      </c>
      <c r="B104" s="19" t="s">
        <v>145</v>
      </c>
      <c r="C104" s="6">
        <v>403002</v>
      </c>
      <c r="D104" s="5" t="s">
        <v>288</v>
      </c>
      <c r="E104" s="5" t="s">
        <v>107</v>
      </c>
      <c r="F104" s="5" t="s">
        <v>110</v>
      </c>
      <c r="G104" s="52"/>
      <c r="H104" s="53"/>
      <c r="I104" s="52"/>
      <c r="J104" s="52">
        <v>75</v>
      </c>
      <c r="K104" s="15"/>
      <c r="L104" s="5"/>
      <c r="M104" s="52"/>
      <c r="N104" s="5"/>
      <c r="O104" s="52"/>
      <c r="P104" s="53"/>
      <c r="Q104" s="52"/>
      <c r="R104" s="52"/>
      <c r="S104" s="52"/>
      <c r="T104" s="16">
        <v>75</v>
      </c>
    </row>
    <row r="105" spans="1:20" ht="15" outlineLevel="2">
      <c r="A105" s="12" t="s">
        <v>140</v>
      </c>
      <c r="B105" s="20" t="s">
        <v>145</v>
      </c>
      <c r="C105" s="12">
        <v>403002</v>
      </c>
      <c r="D105" s="12" t="s">
        <v>288</v>
      </c>
      <c r="E105" s="12" t="s">
        <v>111</v>
      </c>
      <c r="F105" s="12" t="s">
        <v>111</v>
      </c>
      <c r="G105" s="54"/>
      <c r="H105" s="55"/>
      <c r="I105" s="54"/>
      <c r="J105" s="54"/>
      <c r="K105" s="14">
        <v>2</v>
      </c>
      <c r="L105" s="13">
        <v>0.15</v>
      </c>
      <c r="M105" s="54">
        <v>940.5</v>
      </c>
      <c r="N105" s="56"/>
      <c r="O105" s="54"/>
      <c r="P105" s="55"/>
      <c r="Q105" s="54"/>
      <c r="R105" s="54"/>
      <c r="S105" s="54"/>
      <c r="T105" s="16">
        <v>940.5</v>
      </c>
    </row>
    <row r="106" spans="1:20" s="72" customFormat="1" ht="15.75" outlineLevel="1" collapsed="1">
      <c r="A106" s="77"/>
      <c r="B106" s="78"/>
      <c r="C106" s="77"/>
      <c r="D106" s="78" t="s">
        <v>531</v>
      </c>
      <c r="E106" s="77"/>
      <c r="F106" s="77"/>
      <c r="G106" s="79">
        <f aca="true" t="shared" si="12" ref="G106:T106">SUBTOTAL(9,G100:G105)</f>
        <v>21.5467812</v>
      </c>
      <c r="H106" s="80">
        <f t="shared" si="12"/>
        <v>34</v>
      </c>
      <c r="I106" s="79">
        <f t="shared" si="12"/>
        <v>14.3</v>
      </c>
      <c r="J106" s="79">
        <f t="shared" si="12"/>
        <v>75</v>
      </c>
      <c r="K106" s="81">
        <f t="shared" si="12"/>
        <v>2</v>
      </c>
      <c r="L106" s="82">
        <f t="shared" si="12"/>
        <v>0.15</v>
      </c>
      <c r="M106" s="79">
        <f t="shared" si="12"/>
        <v>940.5</v>
      </c>
      <c r="N106" s="83">
        <f t="shared" si="12"/>
        <v>0</v>
      </c>
      <c r="O106" s="79">
        <f t="shared" si="12"/>
        <v>0</v>
      </c>
      <c r="P106" s="80">
        <f t="shared" si="12"/>
        <v>0</v>
      </c>
      <c r="Q106" s="79">
        <f t="shared" si="12"/>
        <v>0</v>
      </c>
      <c r="R106" s="79">
        <f t="shared" si="12"/>
        <v>0</v>
      </c>
      <c r="S106" s="79">
        <f t="shared" si="12"/>
        <v>0</v>
      </c>
      <c r="T106" s="16">
        <f t="shared" si="12"/>
        <v>1051.3467812</v>
      </c>
    </row>
    <row r="107" spans="1:20" ht="15" outlineLevel="2">
      <c r="A107" s="5" t="s">
        <v>140</v>
      </c>
      <c r="B107" s="19" t="s">
        <v>145</v>
      </c>
      <c r="C107" s="6">
        <v>403360</v>
      </c>
      <c r="D107" s="5" t="s">
        <v>289</v>
      </c>
      <c r="E107" s="5" t="s">
        <v>107</v>
      </c>
      <c r="F107" s="7">
        <v>15</v>
      </c>
      <c r="G107" s="8">
        <v>1.7242450000000002</v>
      </c>
      <c r="H107" s="9">
        <v>5</v>
      </c>
      <c r="I107" s="8">
        <v>0.5</v>
      </c>
      <c r="J107" s="8"/>
      <c r="K107" s="15"/>
      <c r="L107" s="5"/>
      <c r="M107" s="8"/>
      <c r="N107" s="5"/>
      <c r="O107" s="8"/>
      <c r="P107" s="9"/>
      <c r="Q107" s="8"/>
      <c r="R107" s="8"/>
      <c r="S107" s="8"/>
      <c r="T107" s="16">
        <v>2.2242450000000002</v>
      </c>
    </row>
    <row r="108" spans="1:20" ht="15" outlineLevel="2">
      <c r="A108" s="5" t="s">
        <v>140</v>
      </c>
      <c r="B108" s="19" t="s">
        <v>145</v>
      </c>
      <c r="C108" s="6">
        <v>403360</v>
      </c>
      <c r="D108" s="5" t="s">
        <v>289</v>
      </c>
      <c r="E108" s="5" t="s">
        <v>107</v>
      </c>
      <c r="F108" s="5" t="s">
        <v>110</v>
      </c>
      <c r="G108" s="52"/>
      <c r="H108" s="53"/>
      <c r="I108" s="52"/>
      <c r="J108" s="52">
        <v>15</v>
      </c>
      <c r="K108" s="15"/>
      <c r="L108" s="5"/>
      <c r="M108" s="52"/>
      <c r="N108" s="5"/>
      <c r="O108" s="52"/>
      <c r="P108" s="53"/>
      <c r="Q108" s="52"/>
      <c r="R108" s="52"/>
      <c r="S108" s="52"/>
      <c r="T108" s="16">
        <v>15</v>
      </c>
    </row>
    <row r="109" spans="1:20" s="72" customFormat="1" ht="15.75" outlineLevel="1" collapsed="1">
      <c r="A109" s="77"/>
      <c r="B109" s="78"/>
      <c r="C109" s="77"/>
      <c r="D109" s="78" t="s">
        <v>532</v>
      </c>
      <c r="E109" s="77"/>
      <c r="F109" s="77"/>
      <c r="G109" s="79">
        <f aca="true" t="shared" si="13" ref="G109:T109">SUBTOTAL(9,G107:G108)</f>
        <v>1.7242450000000002</v>
      </c>
      <c r="H109" s="80">
        <f t="shared" si="13"/>
        <v>5</v>
      </c>
      <c r="I109" s="79">
        <f t="shared" si="13"/>
        <v>0.5</v>
      </c>
      <c r="J109" s="79">
        <f t="shared" si="13"/>
        <v>15</v>
      </c>
      <c r="K109" s="81">
        <f t="shared" si="13"/>
        <v>0</v>
      </c>
      <c r="L109" s="82">
        <f t="shared" si="13"/>
        <v>0</v>
      </c>
      <c r="M109" s="79">
        <f t="shared" si="13"/>
        <v>0</v>
      </c>
      <c r="N109" s="83">
        <f t="shared" si="13"/>
        <v>0</v>
      </c>
      <c r="O109" s="79">
        <f t="shared" si="13"/>
        <v>0</v>
      </c>
      <c r="P109" s="80">
        <f t="shared" si="13"/>
        <v>0</v>
      </c>
      <c r="Q109" s="79">
        <f t="shared" si="13"/>
        <v>0</v>
      </c>
      <c r="R109" s="79">
        <f t="shared" si="13"/>
        <v>0</v>
      </c>
      <c r="S109" s="79">
        <f t="shared" si="13"/>
        <v>0</v>
      </c>
      <c r="T109" s="16">
        <f t="shared" si="13"/>
        <v>17.224245</v>
      </c>
    </row>
    <row r="110" spans="1:20" ht="15" outlineLevel="2">
      <c r="A110" s="5" t="s">
        <v>140</v>
      </c>
      <c r="B110" s="19" t="s">
        <v>145</v>
      </c>
      <c r="C110" s="6">
        <v>401661</v>
      </c>
      <c r="D110" s="5" t="s">
        <v>291</v>
      </c>
      <c r="E110" s="5" t="s">
        <v>107</v>
      </c>
      <c r="F110" s="7">
        <v>15</v>
      </c>
      <c r="G110" s="8">
        <v>13.793960000000002</v>
      </c>
      <c r="H110" s="9">
        <v>40</v>
      </c>
      <c r="I110" s="8">
        <v>4</v>
      </c>
      <c r="J110" s="8"/>
      <c r="K110" s="15"/>
      <c r="L110" s="5"/>
      <c r="M110" s="8"/>
      <c r="N110" s="5"/>
      <c r="O110" s="8"/>
      <c r="P110" s="9"/>
      <c r="Q110" s="8"/>
      <c r="R110" s="8"/>
      <c r="S110" s="8"/>
      <c r="T110" s="16">
        <v>17.793960000000002</v>
      </c>
    </row>
    <row r="111" spans="1:20" ht="15" outlineLevel="2">
      <c r="A111" s="5" t="s">
        <v>140</v>
      </c>
      <c r="B111" s="19" t="s">
        <v>145</v>
      </c>
      <c r="C111" s="6">
        <v>401661</v>
      </c>
      <c r="D111" s="5" t="s">
        <v>291</v>
      </c>
      <c r="E111" s="5" t="s">
        <v>107</v>
      </c>
      <c r="F111" s="7" t="s">
        <v>138</v>
      </c>
      <c r="G111" s="8">
        <v>2.093391</v>
      </c>
      <c r="H111" s="9">
        <v>1</v>
      </c>
      <c r="I111" s="8">
        <v>0.06</v>
      </c>
      <c r="J111" s="8"/>
      <c r="K111" s="15"/>
      <c r="L111" s="5"/>
      <c r="M111" s="8"/>
      <c r="N111" s="5"/>
      <c r="O111" s="8"/>
      <c r="P111" s="9"/>
      <c r="Q111" s="8"/>
      <c r="R111" s="8"/>
      <c r="S111" s="8"/>
      <c r="T111" s="16">
        <v>2.153391</v>
      </c>
    </row>
    <row r="112" spans="1:20" ht="15" outlineLevel="2">
      <c r="A112" s="5" t="s">
        <v>140</v>
      </c>
      <c r="B112" s="19" t="s">
        <v>145</v>
      </c>
      <c r="C112" s="6">
        <v>401661</v>
      </c>
      <c r="D112" s="5" t="s">
        <v>291</v>
      </c>
      <c r="E112" s="5" t="s">
        <v>107</v>
      </c>
      <c r="F112" s="7" t="s">
        <v>139</v>
      </c>
      <c r="G112" s="8">
        <v>0.44659999999999994</v>
      </c>
      <c r="H112" s="9">
        <v>1</v>
      </c>
      <c r="I112" s="8">
        <v>0.06</v>
      </c>
      <c r="J112" s="8"/>
      <c r="K112" s="15"/>
      <c r="L112" s="5"/>
      <c r="M112" s="8"/>
      <c r="N112" s="5"/>
      <c r="O112" s="8"/>
      <c r="P112" s="9"/>
      <c r="Q112" s="8"/>
      <c r="R112" s="8"/>
      <c r="S112" s="8"/>
      <c r="T112" s="16">
        <v>0.5065999999999999</v>
      </c>
    </row>
    <row r="113" spans="1:20" ht="15" outlineLevel="2">
      <c r="A113" s="5" t="s">
        <v>140</v>
      </c>
      <c r="B113" s="19" t="s">
        <v>145</v>
      </c>
      <c r="C113" s="6">
        <v>401661</v>
      </c>
      <c r="D113" s="5" t="s">
        <v>291</v>
      </c>
      <c r="E113" s="5" t="s">
        <v>107</v>
      </c>
      <c r="F113" s="5" t="s">
        <v>110</v>
      </c>
      <c r="G113" s="52"/>
      <c r="H113" s="53"/>
      <c r="I113" s="52"/>
      <c r="J113" s="52">
        <v>75</v>
      </c>
      <c r="K113" s="15"/>
      <c r="L113" s="5"/>
      <c r="M113" s="52"/>
      <c r="N113" s="5"/>
      <c r="O113" s="52"/>
      <c r="P113" s="53"/>
      <c r="Q113" s="52"/>
      <c r="R113" s="52"/>
      <c r="S113" s="52"/>
      <c r="T113" s="16">
        <v>75</v>
      </c>
    </row>
    <row r="114" spans="1:20" ht="15" outlineLevel="2">
      <c r="A114" s="12" t="s">
        <v>140</v>
      </c>
      <c r="B114" s="20" t="s">
        <v>145</v>
      </c>
      <c r="C114" s="12" t="s">
        <v>513</v>
      </c>
      <c r="D114" s="12" t="s">
        <v>291</v>
      </c>
      <c r="E114" s="12" t="s">
        <v>111</v>
      </c>
      <c r="F114" s="12" t="s">
        <v>111</v>
      </c>
      <c r="G114" s="54"/>
      <c r="H114" s="55"/>
      <c r="I114" s="54"/>
      <c r="J114" s="54"/>
      <c r="K114" s="14">
        <v>1</v>
      </c>
      <c r="L114" s="13">
        <v>0.18</v>
      </c>
      <c r="M114" s="54">
        <v>564.3</v>
      </c>
      <c r="N114" s="56"/>
      <c r="O114" s="54"/>
      <c r="P114" s="55"/>
      <c r="Q114" s="54"/>
      <c r="R114" s="54"/>
      <c r="S114" s="54"/>
      <c r="T114" s="16">
        <v>564.3</v>
      </c>
    </row>
    <row r="115" spans="1:20" s="72" customFormat="1" ht="15.75" outlineLevel="1" collapsed="1">
      <c r="A115" s="77"/>
      <c r="B115" s="78"/>
      <c r="C115" s="77"/>
      <c r="D115" s="78" t="s">
        <v>534</v>
      </c>
      <c r="E115" s="77"/>
      <c r="F115" s="77"/>
      <c r="G115" s="79">
        <f aca="true" t="shared" si="14" ref="G115:T115">SUBTOTAL(9,G110:G114)</f>
        <v>16.333951000000003</v>
      </c>
      <c r="H115" s="80">
        <f t="shared" si="14"/>
        <v>42</v>
      </c>
      <c r="I115" s="79">
        <f t="shared" si="14"/>
        <v>4.119999999999999</v>
      </c>
      <c r="J115" s="79">
        <f t="shared" si="14"/>
        <v>75</v>
      </c>
      <c r="K115" s="81">
        <f t="shared" si="14"/>
        <v>1</v>
      </c>
      <c r="L115" s="82">
        <f t="shared" si="14"/>
        <v>0.18</v>
      </c>
      <c r="M115" s="79">
        <f t="shared" si="14"/>
        <v>564.3</v>
      </c>
      <c r="N115" s="83">
        <f t="shared" si="14"/>
        <v>0</v>
      </c>
      <c r="O115" s="79">
        <f t="shared" si="14"/>
        <v>0</v>
      </c>
      <c r="P115" s="80">
        <f t="shared" si="14"/>
        <v>0</v>
      </c>
      <c r="Q115" s="79">
        <f t="shared" si="14"/>
        <v>0</v>
      </c>
      <c r="R115" s="79">
        <f t="shared" si="14"/>
        <v>0</v>
      </c>
      <c r="S115" s="79">
        <f t="shared" si="14"/>
        <v>0</v>
      </c>
      <c r="T115" s="16">
        <f t="shared" si="14"/>
        <v>659.7539509999999</v>
      </c>
    </row>
    <row r="116" spans="1:20" ht="15" outlineLevel="2">
      <c r="A116" s="5" t="s">
        <v>140</v>
      </c>
      <c r="B116" s="19" t="s">
        <v>145</v>
      </c>
      <c r="C116" s="6" t="s">
        <v>162</v>
      </c>
      <c r="D116" s="5" t="s">
        <v>292</v>
      </c>
      <c r="E116" s="5" t="s">
        <v>107</v>
      </c>
      <c r="F116" s="7">
        <v>15</v>
      </c>
      <c r="G116" s="8">
        <v>9.135925</v>
      </c>
      <c r="H116" s="9">
        <v>26</v>
      </c>
      <c r="I116" s="8">
        <v>2.6</v>
      </c>
      <c r="J116" s="8"/>
      <c r="K116" s="15"/>
      <c r="L116" s="5"/>
      <c r="M116" s="8"/>
      <c r="N116" s="5"/>
      <c r="O116" s="8"/>
      <c r="P116" s="9"/>
      <c r="Q116" s="8"/>
      <c r="R116" s="8"/>
      <c r="S116" s="8"/>
      <c r="T116" s="16">
        <v>11.735925</v>
      </c>
    </row>
    <row r="117" spans="1:20" ht="15" outlineLevel="2">
      <c r="A117" s="5" t="s">
        <v>140</v>
      </c>
      <c r="B117" s="19" t="s">
        <v>145</v>
      </c>
      <c r="C117" s="6" t="s">
        <v>162</v>
      </c>
      <c r="D117" s="5" t="s">
        <v>292</v>
      </c>
      <c r="E117" s="5" t="s">
        <v>107</v>
      </c>
      <c r="F117" s="7" t="s">
        <v>137</v>
      </c>
      <c r="G117" s="8">
        <v>5.1213365</v>
      </c>
      <c r="H117" s="9">
        <v>1</v>
      </c>
      <c r="I117" s="8">
        <v>0.06</v>
      </c>
      <c r="J117" s="8"/>
      <c r="K117" s="15"/>
      <c r="L117" s="5"/>
      <c r="M117" s="8"/>
      <c r="N117" s="5"/>
      <c r="O117" s="8"/>
      <c r="P117" s="9"/>
      <c r="Q117" s="8"/>
      <c r="R117" s="8"/>
      <c r="S117" s="8"/>
      <c r="T117" s="16">
        <v>5.1813365</v>
      </c>
    </row>
    <row r="118" spans="1:20" ht="15" outlineLevel="2">
      <c r="A118" s="5" t="s">
        <v>140</v>
      </c>
      <c r="B118" s="19" t="s">
        <v>145</v>
      </c>
      <c r="C118" s="6" t="s">
        <v>162</v>
      </c>
      <c r="D118" s="5" t="s">
        <v>292</v>
      </c>
      <c r="E118" s="5" t="s">
        <v>107</v>
      </c>
      <c r="F118" s="7" t="s">
        <v>139</v>
      </c>
      <c r="G118" s="8">
        <v>0.44659999999999994</v>
      </c>
      <c r="H118" s="9">
        <v>1</v>
      </c>
      <c r="I118" s="8">
        <v>0.06</v>
      </c>
      <c r="J118" s="8"/>
      <c r="K118" s="15"/>
      <c r="L118" s="5"/>
      <c r="M118" s="8"/>
      <c r="N118" s="5"/>
      <c r="O118" s="8"/>
      <c r="P118" s="9"/>
      <c r="Q118" s="8"/>
      <c r="R118" s="8"/>
      <c r="S118" s="8"/>
      <c r="T118" s="16">
        <v>0.5065999999999999</v>
      </c>
    </row>
    <row r="119" spans="1:20" ht="15" outlineLevel="2">
      <c r="A119" s="5" t="s">
        <v>140</v>
      </c>
      <c r="B119" s="19" t="s">
        <v>145</v>
      </c>
      <c r="C119" s="6" t="s">
        <v>162</v>
      </c>
      <c r="D119" s="5" t="s">
        <v>292</v>
      </c>
      <c r="E119" s="5" t="s">
        <v>107</v>
      </c>
      <c r="F119" s="7" t="s">
        <v>116</v>
      </c>
      <c r="G119" s="8">
        <v>0.389956</v>
      </c>
      <c r="H119" s="9">
        <v>1</v>
      </c>
      <c r="I119" s="8">
        <v>0.48</v>
      </c>
      <c r="J119" s="8"/>
      <c r="K119" s="15"/>
      <c r="L119" s="5"/>
      <c r="M119" s="8"/>
      <c r="N119" s="5"/>
      <c r="O119" s="8"/>
      <c r="P119" s="9"/>
      <c r="Q119" s="8"/>
      <c r="R119" s="8"/>
      <c r="S119" s="8"/>
      <c r="T119" s="16">
        <v>0.869956</v>
      </c>
    </row>
    <row r="120" spans="1:20" ht="15" outlineLevel="2">
      <c r="A120" s="5" t="s">
        <v>140</v>
      </c>
      <c r="B120" s="19" t="s">
        <v>145</v>
      </c>
      <c r="C120" s="6" t="s">
        <v>162</v>
      </c>
      <c r="D120" s="5" t="s">
        <v>292</v>
      </c>
      <c r="E120" s="5" t="s">
        <v>107</v>
      </c>
      <c r="F120" s="5" t="s">
        <v>110</v>
      </c>
      <c r="G120" s="52"/>
      <c r="H120" s="53"/>
      <c r="I120" s="52"/>
      <c r="J120" s="52">
        <v>105</v>
      </c>
      <c r="K120" s="15"/>
      <c r="L120" s="5"/>
      <c r="M120" s="52"/>
      <c r="N120" s="5"/>
      <c r="O120" s="52"/>
      <c r="P120" s="53"/>
      <c r="Q120" s="52"/>
      <c r="R120" s="52"/>
      <c r="S120" s="52"/>
      <c r="T120" s="16">
        <v>105</v>
      </c>
    </row>
    <row r="121" spans="1:20" s="72" customFormat="1" ht="15.75" outlineLevel="1" collapsed="1">
      <c r="A121" s="77"/>
      <c r="B121" s="78"/>
      <c r="C121" s="77"/>
      <c r="D121" s="78" t="s">
        <v>535</v>
      </c>
      <c r="E121" s="77"/>
      <c r="F121" s="77"/>
      <c r="G121" s="79">
        <f aca="true" t="shared" si="15" ref="G121:T121">SUBTOTAL(9,G116:G120)</f>
        <v>15.0938175</v>
      </c>
      <c r="H121" s="80">
        <f t="shared" si="15"/>
        <v>29</v>
      </c>
      <c r="I121" s="79">
        <f t="shared" si="15"/>
        <v>3.2</v>
      </c>
      <c r="J121" s="79">
        <f t="shared" si="15"/>
        <v>105</v>
      </c>
      <c r="K121" s="81">
        <f t="shared" si="15"/>
        <v>0</v>
      </c>
      <c r="L121" s="82">
        <f t="shared" si="15"/>
        <v>0</v>
      </c>
      <c r="M121" s="79">
        <f t="shared" si="15"/>
        <v>0</v>
      </c>
      <c r="N121" s="83">
        <f t="shared" si="15"/>
        <v>0</v>
      </c>
      <c r="O121" s="79">
        <f t="shared" si="15"/>
        <v>0</v>
      </c>
      <c r="P121" s="80">
        <f t="shared" si="15"/>
        <v>0</v>
      </c>
      <c r="Q121" s="79">
        <f t="shared" si="15"/>
        <v>0</v>
      </c>
      <c r="R121" s="79">
        <f t="shared" si="15"/>
        <v>0</v>
      </c>
      <c r="S121" s="79">
        <f t="shared" si="15"/>
        <v>0</v>
      </c>
      <c r="T121" s="16">
        <f t="shared" si="15"/>
        <v>123.29381749999999</v>
      </c>
    </row>
    <row r="122" spans="1:20" ht="15" outlineLevel="2">
      <c r="A122" s="5" t="s">
        <v>140</v>
      </c>
      <c r="B122" s="19" t="s">
        <v>142</v>
      </c>
      <c r="C122" s="6">
        <v>404002</v>
      </c>
      <c r="D122" s="5" t="s">
        <v>293</v>
      </c>
      <c r="E122" s="5" t="s">
        <v>107</v>
      </c>
      <c r="F122" s="7" t="s">
        <v>139</v>
      </c>
      <c r="G122" s="8">
        <v>0.61915</v>
      </c>
      <c r="H122" s="9">
        <v>1</v>
      </c>
      <c r="I122" s="8">
        <v>0.06</v>
      </c>
      <c r="J122" s="8"/>
      <c r="K122" s="15"/>
      <c r="L122" s="5"/>
      <c r="M122" s="8"/>
      <c r="N122" s="5"/>
      <c r="O122" s="8"/>
      <c r="P122" s="9"/>
      <c r="Q122" s="8"/>
      <c r="R122" s="8"/>
      <c r="S122" s="8"/>
      <c r="T122" s="16">
        <v>0.6791499999999999</v>
      </c>
    </row>
    <row r="123" spans="1:20" ht="15" outlineLevel="2">
      <c r="A123" s="5" t="s">
        <v>140</v>
      </c>
      <c r="B123" s="19" t="s">
        <v>142</v>
      </c>
      <c r="C123" s="6">
        <v>404002</v>
      </c>
      <c r="D123" s="5" t="s">
        <v>293</v>
      </c>
      <c r="E123" s="5" t="s">
        <v>107</v>
      </c>
      <c r="F123" s="5" t="s">
        <v>110</v>
      </c>
      <c r="G123" s="52"/>
      <c r="H123" s="53"/>
      <c r="I123" s="52"/>
      <c r="J123" s="52">
        <v>15</v>
      </c>
      <c r="K123" s="15"/>
      <c r="L123" s="5"/>
      <c r="M123" s="52"/>
      <c r="N123" s="5"/>
      <c r="O123" s="52"/>
      <c r="P123" s="53"/>
      <c r="Q123" s="52"/>
      <c r="R123" s="52"/>
      <c r="S123" s="52"/>
      <c r="T123" s="16">
        <v>15</v>
      </c>
    </row>
    <row r="124" spans="1:20" ht="15" outlineLevel="2">
      <c r="A124" s="12" t="s">
        <v>140</v>
      </c>
      <c r="B124" s="20" t="s">
        <v>142</v>
      </c>
      <c r="C124" s="12">
        <v>404002</v>
      </c>
      <c r="D124" s="12" t="s">
        <v>293</v>
      </c>
      <c r="E124" s="12" t="s">
        <v>111</v>
      </c>
      <c r="F124" s="12" t="s">
        <v>111</v>
      </c>
      <c r="G124" s="54"/>
      <c r="H124" s="55"/>
      <c r="I124" s="54"/>
      <c r="J124" s="54"/>
      <c r="K124" s="14">
        <v>2</v>
      </c>
      <c r="L124" s="13">
        <v>0.1</v>
      </c>
      <c r="M124" s="54">
        <v>627</v>
      </c>
      <c r="N124" s="56"/>
      <c r="O124" s="54"/>
      <c r="P124" s="55"/>
      <c r="Q124" s="54"/>
      <c r="R124" s="54"/>
      <c r="S124" s="54"/>
      <c r="T124" s="16">
        <v>627</v>
      </c>
    </row>
    <row r="125" spans="1:20" s="72" customFormat="1" ht="15.75" outlineLevel="1" collapsed="1">
      <c r="A125" s="77"/>
      <c r="B125" s="78"/>
      <c r="C125" s="77"/>
      <c r="D125" s="78" t="s">
        <v>536</v>
      </c>
      <c r="E125" s="77"/>
      <c r="F125" s="77"/>
      <c r="G125" s="79">
        <f aca="true" t="shared" si="16" ref="G125:T125">SUBTOTAL(9,G122:G124)</f>
        <v>0.61915</v>
      </c>
      <c r="H125" s="80">
        <f t="shared" si="16"/>
        <v>1</v>
      </c>
      <c r="I125" s="79">
        <f t="shared" si="16"/>
        <v>0.06</v>
      </c>
      <c r="J125" s="79">
        <f t="shared" si="16"/>
        <v>15</v>
      </c>
      <c r="K125" s="81">
        <f t="shared" si="16"/>
        <v>2</v>
      </c>
      <c r="L125" s="82">
        <f t="shared" si="16"/>
        <v>0.1</v>
      </c>
      <c r="M125" s="79">
        <f t="shared" si="16"/>
        <v>627</v>
      </c>
      <c r="N125" s="83">
        <f t="shared" si="16"/>
        <v>0</v>
      </c>
      <c r="O125" s="79">
        <f t="shared" si="16"/>
        <v>0</v>
      </c>
      <c r="P125" s="80">
        <f t="shared" si="16"/>
        <v>0</v>
      </c>
      <c r="Q125" s="79">
        <f t="shared" si="16"/>
        <v>0</v>
      </c>
      <c r="R125" s="79">
        <f t="shared" si="16"/>
        <v>0</v>
      </c>
      <c r="S125" s="79">
        <f t="shared" si="16"/>
        <v>0</v>
      </c>
      <c r="T125" s="16">
        <f t="shared" si="16"/>
        <v>642.67915</v>
      </c>
    </row>
    <row r="126" spans="1:20" ht="15" outlineLevel="2">
      <c r="A126" s="5" t="s">
        <v>140</v>
      </c>
      <c r="B126" s="19" t="s">
        <v>163</v>
      </c>
      <c r="C126" s="6">
        <v>407525</v>
      </c>
      <c r="D126" s="5" t="s">
        <v>294</v>
      </c>
      <c r="E126" s="5" t="s">
        <v>107</v>
      </c>
      <c r="F126" s="7">
        <v>15</v>
      </c>
      <c r="G126" s="8">
        <v>55.98906600000008</v>
      </c>
      <c r="H126" s="9">
        <v>161</v>
      </c>
      <c r="I126" s="8">
        <v>16.1</v>
      </c>
      <c r="J126" s="8"/>
      <c r="K126" s="15"/>
      <c r="L126" s="5"/>
      <c r="M126" s="8"/>
      <c r="N126" s="5"/>
      <c r="O126" s="8"/>
      <c r="P126" s="9"/>
      <c r="Q126" s="8"/>
      <c r="R126" s="8"/>
      <c r="S126" s="8"/>
      <c r="T126" s="16">
        <v>72.08906600000009</v>
      </c>
    </row>
    <row r="127" spans="1:20" ht="15" outlineLevel="2">
      <c r="A127" s="5" t="s">
        <v>140</v>
      </c>
      <c r="B127" s="19" t="s">
        <v>163</v>
      </c>
      <c r="C127" s="6">
        <v>407525</v>
      </c>
      <c r="D127" s="5" t="s">
        <v>294</v>
      </c>
      <c r="E127" s="5" t="s">
        <v>107</v>
      </c>
      <c r="F127" s="7" t="s">
        <v>138</v>
      </c>
      <c r="G127" s="8">
        <v>1.233786</v>
      </c>
      <c r="H127" s="9">
        <v>1</v>
      </c>
      <c r="I127" s="8">
        <v>0.06</v>
      </c>
      <c r="J127" s="8"/>
      <c r="K127" s="15"/>
      <c r="L127" s="5"/>
      <c r="M127" s="8"/>
      <c r="N127" s="5"/>
      <c r="O127" s="8"/>
      <c r="P127" s="9"/>
      <c r="Q127" s="8"/>
      <c r="R127" s="8"/>
      <c r="S127" s="8"/>
      <c r="T127" s="16">
        <v>1.293786</v>
      </c>
    </row>
    <row r="128" spans="1:20" ht="15" outlineLevel="2">
      <c r="A128" s="5" t="s">
        <v>140</v>
      </c>
      <c r="B128" s="19" t="s">
        <v>163</v>
      </c>
      <c r="C128" s="6">
        <v>407525</v>
      </c>
      <c r="D128" s="5" t="s">
        <v>294</v>
      </c>
      <c r="E128" s="5" t="s">
        <v>107</v>
      </c>
      <c r="F128" s="7" t="s">
        <v>139</v>
      </c>
      <c r="G128" s="8">
        <v>16.696749999999998</v>
      </c>
      <c r="H128" s="9">
        <v>37</v>
      </c>
      <c r="I128" s="8">
        <v>2.22</v>
      </c>
      <c r="J128" s="8"/>
      <c r="K128" s="15"/>
      <c r="L128" s="5"/>
      <c r="M128" s="8"/>
      <c r="N128" s="5"/>
      <c r="O128" s="8"/>
      <c r="P128" s="9"/>
      <c r="Q128" s="8"/>
      <c r="R128" s="8"/>
      <c r="S128" s="8"/>
      <c r="T128" s="16">
        <v>18.916749999999997</v>
      </c>
    </row>
    <row r="129" spans="1:20" ht="15" outlineLevel="2">
      <c r="A129" s="5" t="s">
        <v>140</v>
      </c>
      <c r="B129" s="19" t="s">
        <v>163</v>
      </c>
      <c r="C129" s="6">
        <v>407525</v>
      </c>
      <c r="D129" s="5" t="s">
        <v>294</v>
      </c>
      <c r="E129" s="5" t="s">
        <v>107</v>
      </c>
      <c r="F129" s="5" t="s">
        <v>110</v>
      </c>
      <c r="G129" s="52"/>
      <c r="H129" s="53"/>
      <c r="I129" s="52"/>
      <c r="J129" s="52">
        <v>180</v>
      </c>
      <c r="K129" s="15"/>
      <c r="L129" s="5"/>
      <c r="M129" s="52"/>
      <c r="N129" s="5"/>
      <c r="O129" s="52"/>
      <c r="P129" s="53"/>
      <c r="Q129" s="52"/>
      <c r="R129" s="52"/>
      <c r="S129" s="52"/>
      <c r="T129" s="16">
        <v>180</v>
      </c>
    </row>
    <row r="130" spans="1:20" ht="15" outlineLevel="2">
      <c r="A130" s="5" t="s">
        <v>140</v>
      </c>
      <c r="B130" s="19" t="s">
        <v>163</v>
      </c>
      <c r="C130" s="6">
        <v>407525</v>
      </c>
      <c r="D130" s="5" t="s">
        <v>294</v>
      </c>
      <c r="E130" s="5" t="s">
        <v>36</v>
      </c>
      <c r="F130" s="5" t="s">
        <v>36</v>
      </c>
      <c r="G130" s="52"/>
      <c r="H130" s="53"/>
      <c r="I130" s="52"/>
      <c r="J130" s="52"/>
      <c r="K130" s="15"/>
      <c r="L130" s="5"/>
      <c r="M130" s="52"/>
      <c r="N130" s="15">
        <v>1.75</v>
      </c>
      <c r="O130" s="52">
        <v>126</v>
      </c>
      <c r="P130" s="53"/>
      <c r="Q130" s="52"/>
      <c r="R130" s="52"/>
      <c r="S130" s="52"/>
      <c r="T130" s="16">
        <v>126</v>
      </c>
    </row>
    <row r="131" spans="1:20" ht="15" outlineLevel="2">
      <c r="A131" s="12" t="s">
        <v>140</v>
      </c>
      <c r="B131" s="20" t="s">
        <v>163</v>
      </c>
      <c r="C131" s="12">
        <v>407525</v>
      </c>
      <c r="D131" s="12" t="s">
        <v>294</v>
      </c>
      <c r="E131" s="12" t="s">
        <v>111</v>
      </c>
      <c r="F131" s="12" t="s">
        <v>111</v>
      </c>
      <c r="G131" s="54"/>
      <c r="H131" s="55"/>
      <c r="I131" s="54"/>
      <c r="J131" s="54"/>
      <c r="K131" s="14">
        <v>0.87</v>
      </c>
      <c r="L131" s="13">
        <v>1</v>
      </c>
      <c r="M131" s="54">
        <v>2727.45</v>
      </c>
      <c r="N131" s="56"/>
      <c r="O131" s="54"/>
      <c r="P131" s="55"/>
      <c r="Q131" s="54"/>
      <c r="R131" s="54"/>
      <c r="S131" s="54"/>
      <c r="T131" s="16">
        <v>2727.45</v>
      </c>
    </row>
    <row r="132" spans="1:20" s="72" customFormat="1" ht="15.75" outlineLevel="1" collapsed="1">
      <c r="A132" s="77"/>
      <c r="B132" s="78"/>
      <c r="C132" s="77"/>
      <c r="D132" s="78" t="s">
        <v>537</v>
      </c>
      <c r="E132" s="77"/>
      <c r="F132" s="77"/>
      <c r="G132" s="79">
        <f aca="true" t="shared" si="17" ref="G132:T132">SUBTOTAL(9,G126:G131)</f>
        <v>73.91960200000008</v>
      </c>
      <c r="H132" s="80">
        <f t="shared" si="17"/>
        <v>199</v>
      </c>
      <c r="I132" s="79">
        <f t="shared" si="17"/>
        <v>18.38</v>
      </c>
      <c r="J132" s="79">
        <f t="shared" si="17"/>
        <v>180</v>
      </c>
      <c r="K132" s="81">
        <f t="shared" si="17"/>
        <v>0.87</v>
      </c>
      <c r="L132" s="82">
        <f t="shared" si="17"/>
        <v>1</v>
      </c>
      <c r="M132" s="79">
        <f t="shared" si="17"/>
        <v>2727.45</v>
      </c>
      <c r="N132" s="83">
        <f t="shared" si="17"/>
        <v>1.75</v>
      </c>
      <c r="O132" s="79">
        <f t="shared" si="17"/>
        <v>126</v>
      </c>
      <c r="P132" s="80">
        <f t="shared" si="17"/>
        <v>0</v>
      </c>
      <c r="Q132" s="79">
        <f t="shared" si="17"/>
        <v>0</v>
      </c>
      <c r="R132" s="79">
        <f t="shared" si="17"/>
        <v>0</v>
      </c>
      <c r="S132" s="79">
        <f t="shared" si="17"/>
        <v>0</v>
      </c>
      <c r="T132" s="16">
        <f t="shared" si="17"/>
        <v>3125.749602</v>
      </c>
    </row>
    <row r="133" spans="1:20" ht="15" outlineLevel="2">
      <c r="A133" s="5" t="s">
        <v>140</v>
      </c>
      <c r="B133" s="19" t="s">
        <v>145</v>
      </c>
      <c r="C133" s="6">
        <v>404503</v>
      </c>
      <c r="D133" s="5" t="s">
        <v>296</v>
      </c>
      <c r="E133" s="5" t="s">
        <v>107</v>
      </c>
      <c r="F133" s="7">
        <v>15</v>
      </c>
      <c r="G133" s="8">
        <v>17.582152</v>
      </c>
      <c r="H133" s="9">
        <v>51</v>
      </c>
      <c r="I133" s="8">
        <v>5.1</v>
      </c>
      <c r="J133" s="8"/>
      <c r="K133" s="15"/>
      <c r="L133" s="5"/>
      <c r="M133" s="8"/>
      <c r="N133" s="5"/>
      <c r="O133" s="8"/>
      <c r="P133" s="9"/>
      <c r="Q133" s="8"/>
      <c r="R133" s="8"/>
      <c r="S133" s="8"/>
      <c r="T133" s="16">
        <v>22.682152000000002</v>
      </c>
    </row>
    <row r="134" spans="1:20" ht="15" outlineLevel="2">
      <c r="A134" s="5" t="s">
        <v>140</v>
      </c>
      <c r="B134" s="19" t="s">
        <v>145</v>
      </c>
      <c r="C134" s="6" t="s">
        <v>166</v>
      </c>
      <c r="D134" s="5" t="s">
        <v>296</v>
      </c>
      <c r="E134" s="5" t="s">
        <v>107</v>
      </c>
      <c r="F134" s="7">
        <v>15</v>
      </c>
      <c r="G134" s="8">
        <v>0.34999600000000003</v>
      </c>
      <c r="H134" s="9">
        <v>1</v>
      </c>
      <c r="I134" s="8">
        <v>0.1</v>
      </c>
      <c r="J134" s="8"/>
      <c r="K134" s="15"/>
      <c r="L134" s="5"/>
      <c r="M134" s="8"/>
      <c r="N134" s="5"/>
      <c r="O134" s="8"/>
      <c r="P134" s="9"/>
      <c r="Q134" s="8"/>
      <c r="R134" s="8"/>
      <c r="S134" s="8"/>
      <c r="T134" s="16">
        <v>0.44999600000000006</v>
      </c>
    </row>
    <row r="135" spans="1:20" ht="15" outlineLevel="2">
      <c r="A135" s="5" t="s">
        <v>140</v>
      </c>
      <c r="B135" s="19" t="s">
        <v>145</v>
      </c>
      <c r="C135" s="6">
        <v>404503</v>
      </c>
      <c r="D135" s="5" t="s">
        <v>296</v>
      </c>
      <c r="E135" s="5" t="s">
        <v>107</v>
      </c>
      <c r="F135" s="7" t="s">
        <v>137</v>
      </c>
      <c r="G135" s="8">
        <v>3.1840905</v>
      </c>
      <c r="H135" s="9">
        <v>1</v>
      </c>
      <c r="I135" s="8">
        <v>0.06</v>
      </c>
      <c r="J135" s="8"/>
      <c r="K135" s="15"/>
      <c r="L135" s="5"/>
      <c r="M135" s="8"/>
      <c r="N135" s="5"/>
      <c r="O135" s="8"/>
      <c r="P135" s="9"/>
      <c r="Q135" s="8"/>
      <c r="R135" s="8"/>
      <c r="S135" s="8"/>
      <c r="T135" s="16">
        <v>3.2440905</v>
      </c>
    </row>
    <row r="136" spans="1:20" ht="15" outlineLevel="2">
      <c r="A136" s="5" t="s">
        <v>140</v>
      </c>
      <c r="B136" s="19" t="s">
        <v>145</v>
      </c>
      <c r="C136" s="6">
        <v>404503</v>
      </c>
      <c r="D136" s="5" t="s">
        <v>296</v>
      </c>
      <c r="E136" s="5" t="s">
        <v>107</v>
      </c>
      <c r="F136" s="7" t="s">
        <v>139</v>
      </c>
      <c r="G136" s="8">
        <v>1.3397999999999999</v>
      </c>
      <c r="H136" s="11">
        <v>3</v>
      </c>
      <c r="I136" s="10">
        <v>0.18</v>
      </c>
      <c r="J136" s="8"/>
      <c r="K136" s="15"/>
      <c r="L136" s="5"/>
      <c r="M136" s="10"/>
      <c r="N136" s="5"/>
      <c r="O136" s="10"/>
      <c r="P136" s="11"/>
      <c r="Q136" s="10"/>
      <c r="R136" s="10"/>
      <c r="S136" s="10"/>
      <c r="T136" s="16">
        <v>1.5197999999999998</v>
      </c>
    </row>
    <row r="137" spans="1:20" ht="15" outlineLevel="2">
      <c r="A137" s="5" t="s">
        <v>140</v>
      </c>
      <c r="B137" s="19" t="s">
        <v>145</v>
      </c>
      <c r="C137" s="6">
        <v>404503</v>
      </c>
      <c r="D137" s="5" t="s">
        <v>296</v>
      </c>
      <c r="E137" s="5" t="s">
        <v>107</v>
      </c>
      <c r="F137" s="5" t="s">
        <v>110</v>
      </c>
      <c r="G137" s="52"/>
      <c r="H137" s="53"/>
      <c r="I137" s="52"/>
      <c r="J137" s="52">
        <v>15</v>
      </c>
      <c r="K137" s="15"/>
      <c r="L137" s="5"/>
      <c r="M137" s="52"/>
      <c r="N137" s="5"/>
      <c r="O137" s="52"/>
      <c r="P137" s="53"/>
      <c r="Q137" s="52"/>
      <c r="R137" s="52"/>
      <c r="S137" s="52"/>
      <c r="T137" s="16">
        <v>15</v>
      </c>
    </row>
    <row r="138" spans="1:20" ht="15" outlineLevel="2">
      <c r="A138" s="5" t="s">
        <v>140</v>
      </c>
      <c r="B138" s="19" t="s">
        <v>145</v>
      </c>
      <c r="C138" s="6" t="s">
        <v>166</v>
      </c>
      <c r="D138" s="5" t="s">
        <v>296</v>
      </c>
      <c r="E138" s="5" t="s">
        <v>107</v>
      </c>
      <c r="F138" s="5" t="s">
        <v>110</v>
      </c>
      <c r="G138" s="52"/>
      <c r="H138" s="53"/>
      <c r="I138" s="52"/>
      <c r="J138" s="52">
        <v>75</v>
      </c>
      <c r="K138" s="15"/>
      <c r="L138" s="5"/>
      <c r="M138" s="52"/>
      <c r="N138" s="5"/>
      <c r="O138" s="52"/>
      <c r="P138" s="53"/>
      <c r="Q138" s="52"/>
      <c r="R138" s="52"/>
      <c r="S138" s="52"/>
      <c r="T138" s="16">
        <v>75</v>
      </c>
    </row>
    <row r="139" spans="1:20" ht="15" outlineLevel="2">
      <c r="A139" s="5" t="s">
        <v>140</v>
      </c>
      <c r="B139" s="19" t="s">
        <v>145</v>
      </c>
      <c r="C139" s="6" t="s">
        <v>38</v>
      </c>
      <c r="D139" s="5" t="s">
        <v>296</v>
      </c>
      <c r="E139" s="5" t="s">
        <v>36</v>
      </c>
      <c r="F139" s="5" t="s">
        <v>36</v>
      </c>
      <c r="G139" s="52"/>
      <c r="H139" s="53"/>
      <c r="I139" s="52"/>
      <c r="J139" s="52"/>
      <c r="K139" s="15"/>
      <c r="L139" s="5"/>
      <c r="M139" s="52"/>
      <c r="N139" s="15">
        <v>0.75</v>
      </c>
      <c r="O139" s="52">
        <v>54</v>
      </c>
      <c r="P139" s="53"/>
      <c r="Q139" s="52"/>
      <c r="R139" s="52"/>
      <c r="S139" s="52"/>
      <c r="T139" s="16">
        <v>54</v>
      </c>
    </row>
    <row r="140" spans="1:20" s="72" customFormat="1" ht="15.75" outlineLevel="1" collapsed="1">
      <c r="A140" s="77"/>
      <c r="B140" s="78"/>
      <c r="C140" s="77"/>
      <c r="D140" s="78" t="s">
        <v>539</v>
      </c>
      <c r="E140" s="77"/>
      <c r="F140" s="77"/>
      <c r="G140" s="79">
        <f aca="true" t="shared" si="18" ref="G140:T140">SUBTOTAL(9,G133:G139)</f>
        <v>22.456038500000002</v>
      </c>
      <c r="H140" s="80">
        <f t="shared" si="18"/>
        <v>56</v>
      </c>
      <c r="I140" s="79">
        <f t="shared" si="18"/>
        <v>5.439999999999999</v>
      </c>
      <c r="J140" s="79">
        <f t="shared" si="18"/>
        <v>90</v>
      </c>
      <c r="K140" s="81">
        <f t="shared" si="18"/>
        <v>0</v>
      </c>
      <c r="L140" s="82">
        <f t="shared" si="18"/>
        <v>0</v>
      </c>
      <c r="M140" s="79">
        <f t="shared" si="18"/>
        <v>0</v>
      </c>
      <c r="N140" s="83">
        <f t="shared" si="18"/>
        <v>0.75</v>
      </c>
      <c r="O140" s="79">
        <f t="shared" si="18"/>
        <v>54</v>
      </c>
      <c r="P140" s="80">
        <f t="shared" si="18"/>
        <v>0</v>
      </c>
      <c r="Q140" s="79">
        <f t="shared" si="18"/>
        <v>0</v>
      </c>
      <c r="R140" s="79">
        <f t="shared" si="18"/>
        <v>0</v>
      </c>
      <c r="S140" s="79">
        <f t="shared" si="18"/>
        <v>0</v>
      </c>
      <c r="T140" s="16">
        <f t="shared" si="18"/>
        <v>171.8960385</v>
      </c>
    </row>
    <row r="141" spans="1:20" ht="15" outlineLevel="2">
      <c r="A141" s="5" t="s">
        <v>140</v>
      </c>
      <c r="B141" s="19" t="s">
        <v>167</v>
      </c>
      <c r="C141" s="6">
        <v>407400</v>
      </c>
      <c r="D141" s="5" t="s">
        <v>297</v>
      </c>
      <c r="E141" s="5" t="s">
        <v>107</v>
      </c>
      <c r="F141" s="7">
        <v>15</v>
      </c>
      <c r="G141" s="8">
        <v>368.31417299999913</v>
      </c>
      <c r="H141" s="9">
        <v>1061</v>
      </c>
      <c r="I141" s="8">
        <v>106.1</v>
      </c>
      <c r="J141" s="8"/>
      <c r="K141" s="15"/>
      <c r="L141" s="5"/>
      <c r="M141" s="8"/>
      <c r="N141" s="5"/>
      <c r="O141" s="8"/>
      <c r="P141" s="9"/>
      <c r="Q141" s="8"/>
      <c r="R141" s="8"/>
      <c r="S141" s="8"/>
      <c r="T141" s="16">
        <v>474.41417299999915</v>
      </c>
    </row>
    <row r="142" spans="1:20" ht="15" outlineLevel="2">
      <c r="A142" s="5" t="s">
        <v>140</v>
      </c>
      <c r="B142" s="19" t="s">
        <v>167</v>
      </c>
      <c r="C142" s="6">
        <v>407400</v>
      </c>
      <c r="D142" s="5" t="s">
        <v>297</v>
      </c>
      <c r="E142" s="5" t="s">
        <v>107</v>
      </c>
      <c r="F142" s="7" t="s">
        <v>137</v>
      </c>
      <c r="G142" s="8">
        <v>20.207124500000003</v>
      </c>
      <c r="H142" s="9">
        <v>6</v>
      </c>
      <c r="I142" s="8">
        <v>0.36</v>
      </c>
      <c r="J142" s="8"/>
      <c r="K142" s="15"/>
      <c r="L142" s="5"/>
      <c r="M142" s="8"/>
      <c r="N142" s="5"/>
      <c r="O142" s="8"/>
      <c r="P142" s="9"/>
      <c r="Q142" s="8"/>
      <c r="R142" s="8"/>
      <c r="S142" s="8"/>
      <c r="T142" s="16">
        <v>20.567124500000002</v>
      </c>
    </row>
    <row r="143" spans="1:20" ht="15" outlineLevel="2">
      <c r="A143" s="5" t="s">
        <v>140</v>
      </c>
      <c r="B143" s="19" t="s">
        <v>167</v>
      </c>
      <c r="C143" s="6">
        <v>407400</v>
      </c>
      <c r="D143" s="5" t="s">
        <v>297</v>
      </c>
      <c r="E143" s="5" t="s">
        <v>107</v>
      </c>
      <c r="F143" s="7" t="s">
        <v>138</v>
      </c>
      <c r="G143" s="8">
        <v>120.0160275</v>
      </c>
      <c r="H143" s="9">
        <v>76</v>
      </c>
      <c r="I143" s="8">
        <v>4.56</v>
      </c>
      <c r="J143" s="8"/>
      <c r="K143" s="15"/>
      <c r="L143" s="5"/>
      <c r="M143" s="8"/>
      <c r="N143" s="5"/>
      <c r="O143" s="8"/>
      <c r="P143" s="9"/>
      <c r="Q143" s="8"/>
      <c r="R143" s="8"/>
      <c r="S143" s="8"/>
      <c r="T143" s="16">
        <v>124.57602750000001</v>
      </c>
    </row>
    <row r="144" spans="1:20" ht="15" outlineLevel="2">
      <c r="A144" s="5" t="s">
        <v>140</v>
      </c>
      <c r="B144" s="19" t="s">
        <v>167</v>
      </c>
      <c r="C144" s="6">
        <v>407400</v>
      </c>
      <c r="D144" s="5" t="s">
        <v>297</v>
      </c>
      <c r="E144" s="5" t="s">
        <v>107</v>
      </c>
      <c r="F144" s="7" t="s">
        <v>139</v>
      </c>
      <c r="G144" s="8">
        <v>48.029799999999994</v>
      </c>
      <c r="H144" s="9">
        <v>57</v>
      </c>
      <c r="I144" s="8">
        <v>3.42</v>
      </c>
      <c r="J144" s="8"/>
      <c r="K144" s="15"/>
      <c r="L144" s="5"/>
      <c r="M144" s="8"/>
      <c r="N144" s="5"/>
      <c r="O144" s="8"/>
      <c r="P144" s="9"/>
      <c r="Q144" s="8"/>
      <c r="R144" s="8"/>
      <c r="S144" s="8"/>
      <c r="T144" s="16">
        <v>51.449799999999996</v>
      </c>
    </row>
    <row r="145" spans="1:20" ht="15" outlineLevel="2">
      <c r="A145" s="5" t="s">
        <v>140</v>
      </c>
      <c r="B145" s="19" t="s">
        <v>167</v>
      </c>
      <c r="C145" s="6">
        <v>407400</v>
      </c>
      <c r="D145" s="5" t="s">
        <v>297</v>
      </c>
      <c r="E145" s="5" t="s">
        <v>107</v>
      </c>
      <c r="F145" s="7" t="s">
        <v>116</v>
      </c>
      <c r="G145" s="8">
        <v>27.9937098</v>
      </c>
      <c r="H145" s="9">
        <v>28</v>
      </c>
      <c r="I145" s="8">
        <v>13.44</v>
      </c>
      <c r="J145" s="8"/>
      <c r="K145" s="15"/>
      <c r="L145" s="5"/>
      <c r="M145" s="8"/>
      <c r="N145" s="5"/>
      <c r="O145" s="8"/>
      <c r="P145" s="9"/>
      <c r="Q145" s="8"/>
      <c r="R145" s="8"/>
      <c r="S145" s="8"/>
      <c r="T145" s="16">
        <v>41.4337098</v>
      </c>
    </row>
    <row r="146" spans="1:20" ht="15" outlineLevel="2">
      <c r="A146" s="5" t="s">
        <v>140</v>
      </c>
      <c r="B146" s="19" t="s">
        <v>167</v>
      </c>
      <c r="C146" s="6">
        <v>407400</v>
      </c>
      <c r="D146" s="5" t="s">
        <v>297</v>
      </c>
      <c r="E146" s="5" t="s">
        <v>107</v>
      </c>
      <c r="F146" s="5" t="s">
        <v>110</v>
      </c>
      <c r="G146" s="52"/>
      <c r="H146" s="53"/>
      <c r="I146" s="52"/>
      <c r="J146" s="52">
        <v>165</v>
      </c>
      <c r="K146" s="15"/>
      <c r="L146" s="5"/>
      <c r="M146" s="52"/>
      <c r="N146" s="5"/>
      <c r="O146" s="52"/>
      <c r="P146" s="53"/>
      <c r="Q146" s="52"/>
      <c r="R146" s="52"/>
      <c r="S146" s="52"/>
      <c r="T146" s="16">
        <v>165</v>
      </c>
    </row>
    <row r="147" spans="1:20" ht="15" outlineLevel="2">
      <c r="A147" s="5" t="s">
        <v>140</v>
      </c>
      <c r="B147" s="19" t="s">
        <v>167</v>
      </c>
      <c r="C147" s="6">
        <v>407400</v>
      </c>
      <c r="D147" s="5" t="s">
        <v>297</v>
      </c>
      <c r="E147" s="5" t="s">
        <v>36</v>
      </c>
      <c r="F147" s="5" t="s">
        <v>36</v>
      </c>
      <c r="G147" s="52"/>
      <c r="H147" s="53"/>
      <c r="I147" s="52"/>
      <c r="J147" s="52"/>
      <c r="K147" s="15"/>
      <c r="L147" s="5"/>
      <c r="M147" s="52"/>
      <c r="N147" s="15">
        <v>7.75</v>
      </c>
      <c r="O147" s="52">
        <v>558</v>
      </c>
      <c r="P147" s="53"/>
      <c r="Q147" s="52"/>
      <c r="R147" s="52"/>
      <c r="S147" s="52"/>
      <c r="T147" s="16">
        <v>558</v>
      </c>
    </row>
    <row r="148" spans="1:20" ht="15" outlineLevel="2">
      <c r="A148" s="5" t="s">
        <v>140</v>
      </c>
      <c r="B148" s="19" t="s">
        <v>167</v>
      </c>
      <c r="C148" s="6">
        <v>407400</v>
      </c>
      <c r="D148" s="5" t="s">
        <v>297</v>
      </c>
      <c r="E148" s="5" t="s">
        <v>107</v>
      </c>
      <c r="F148" s="7" t="s">
        <v>154</v>
      </c>
      <c r="G148" s="8">
        <v>575.0360000000001</v>
      </c>
      <c r="H148" s="9">
        <v>1867</v>
      </c>
      <c r="I148" s="8">
        <v>112.02</v>
      </c>
      <c r="J148" s="8"/>
      <c r="K148" s="15"/>
      <c r="L148" s="5"/>
      <c r="M148" s="8"/>
      <c r="N148" s="5"/>
      <c r="O148" s="8"/>
      <c r="P148" s="9"/>
      <c r="Q148" s="8"/>
      <c r="R148" s="8"/>
      <c r="S148" s="8"/>
      <c r="T148" s="16">
        <v>687.056</v>
      </c>
    </row>
    <row r="149" spans="1:20" ht="15" outlineLevel="2">
      <c r="A149" s="12" t="s">
        <v>140</v>
      </c>
      <c r="B149" s="20" t="s">
        <v>167</v>
      </c>
      <c r="C149" s="12">
        <v>407400</v>
      </c>
      <c r="D149" s="12" t="s">
        <v>297</v>
      </c>
      <c r="E149" s="12" t="s">
        <v>111</v>
      </c>
      <c r="F149" s="12" t="s">
        <v>111</v>
      </c>
      <c r="G149" s="54"/>
      <c r="H149" s="55"/>
      <c r="I149" s="54"/>
      <c r="J149" s="54"/>
      <c r="K149" s="14">
        <v>4</v>
      </c>
      <c r="L149" s="13">
        <v>0.34</v>
      </c>
      <c r="M149" s="54">
        <v>4263.6</v>
      </c>
      <c r="N149" s="56"/>
      <c r="O149" s="54"/>
      <c r="P149" s="55"/>
      <c r="Q149" s="54"/>
      <c r="R149" s="54"/>
      <c r="S149" s="54"/>
      <c r="T149" s="16">
        <v>4263.6</v>
      </c>
    </row>
    <row r="150" spans="1:20" ht="15" outlineLevel="2">
      <c r="A150" s="5" t="s">
        <v>140</v>
      </c>
      <c r="B150" s="19" t="s">
        <v>167</v>
      </c>
      <c r="C150" s="6">
        <v>407400</v>
      </c>
      <c r="D150" s="5" t="s">
        <v>297</v>
      </c>
      <c r="E150" s="5" t="s">
        <v>133</v>
      </c>
      <c r="F150" s="5" t="s">
        <v>133</v>
      </c>
      <c r="G150" s="52"/>
      <c r="H150" s="53"/>
      <c r="I150" s="52"/>
      <c r="J150" s="52"/>
      <c r="K150" s="15"/>
      <c r="L150" s="5"/>
      <c r="M150" s="52"/>
      <c r="N150" s="5"/>
      <c r="O150" s="52"/>
      <c r="P150" s="53"/>
      <c r="Q150" s="52"/>
      <c r="R150" s="52"/>
      <c r="S150" s="52">
        <v>25.9</v>
      </c>
      <c r="T150" s="16">
        <v>25.9</v>
      </c>
    </row>
    <row r="151" spans="1:20" s="72" customFormat="1" ht="15.75" outlineLevel="1" collapsed="1">
      <c r="A151" s="77"/>
      <c r="B151" s="78"/>
      <c r="C151" s="77"/>
      <c r="D151" s="78" t="s">
        <v>540</v>
      </c>
      <c r="E151" s="77"/>
      <c r="F151" s="77"/>
      <c r="G151" s="79">
        <f aca="true" t="shared" si="19" ref="G151:T151">SUBTOTAL(9,G141:G150)</f>
        <v>1159.5968347999992</v>
      </c>
      <c r="H151" s="80">
        <f t="shared" si="19"/>
        <v>3095</v>
      </c>
      <c r="I151" s="79">
        <f t="shared" si="19"/>
        <v>239.89999999999998</v>
      </c>
      <c r="J151" s="79">
        <f t="shared" si="19"/>
        <v>165</v>
      </c>
      <c r="K151" s="81">
        <f t="shared" si="19"/>
        <v>4</v>
      </c>
      <c r="L151" s="82">
        <f t="shared" si="19"/>
        <v>0.34</v>
      </c>
      <c r="M151" s="79">
        <f t="shared" si="19"/>
        <v>4263.6</v>
      </c>
      <c r="N151" s="83">
        <f t="shared" si="19"/>
        <v>7.75</v>
      </c>
      <c r="O151" s="79">
        <f t="shared" si="19"/>
        <v>558</v>
      </c>
      <c r="P151" s="80">
        <f t="shared" si="19"/>
        <v>0</v>
      </c>
      <c r="Q151" s="79">
        <f t="shared" si="19"/>
        <v>0</v>
      </c>
      <c r="R151" s="79">
        <f t="shared" si="19"/>
        <v>0</v>
      </c>
      <c r="S151" s="79">
        <f t="shared" si="19"/>
        <v>25.9</v>
      </c>
      <c r="T151" s="16">
        <f t="shared" si="19"/>
        <v>6411.996834799999</v>
      </c>
    </row>
    <row r="152" spans="1:20" ht="15" outlineLevel="2">
      <c r="A152" s="5" t="s">
        <v>140</v>
      </c>
      <c r="B152" s="19" t="s">
        <v>168</v>
      </c>
      <c r="C152" s="6">
        <v>401601</v>
      </c>
      <c r="D152" s="5" t="s">
        <v>298</v>
      </c>
      <c r="E152" s="5" t="s">
        <v>107</v>
      </c>
      <c r="F152" s="7">
        <v>15</v>
      </c>
      <c r="G152" s="8">
        <v>11.055756</v>
      </c>
      <c r="H152" s="9">
        <v>32</v>
      </c>
      <c r="I152" s="8">
        <v>3.2</v>
      </c>
      <c r="J152" s="8"/>
      <c r="K152" s="15"/>
      <c r="L152" s="5"/>
      <c r="M152" s="8"/>
      <c r="N152" s="5"/>
      <c r="O152" s="8"/>
      <c r="P152" s="9"/>
      <c r="Q152" s="8"/>
      <c r="R152" s="8"/>
      <c r="S152" s="8"/>
      <c r="T152" s="16">
        <v>14.255756000000002</v>
      </c>
    </row>
    <row r="153" spans="1:20" ht="15" outlineLevel="2">
      <c r="A153" s="5" t="s">
        <v>140</v>
      </c>
      <c r="B153" s="19" t="s">
        <v>168</v>
      </c>
      <c r="C153" s="6">
        <v>401601</v>
      </c>
      <c r="D153" s="5" t="s">
        <v>298</v>
      </c>
      <c r="E153" s="5" t="s">
        <v>107</v>
      </c>
      <c r="F153" s="7" t="s">
        <v>138</v>
      </c>
      <c r="G153" s="8">
        <v>1.405707</v>
      </c>
      <c r="H153" s="9">
        <v>1</v>
      </c>
      <c r="I153" s="8">
        <v>0.06</v>
      </c>
      <c r="J153" s="8"/>
      <c r="K153" s="15"/>
      <c r="L153" s="5"/>
      <c r="M153" s="8"/>
      <c r="N153" s="5"/>
      <c r="O153" s="8"/>
      <c r="P153" s="9"/>
      <c r="Q153" s="8"/>
      <c r="R153" s="8"/>
      <c r="S153" s="8"/>
      <c r="T153" s="16">
        <v>1.465707</v>
      </c>
    </row>
    <row r="154" spans="1:20" ht="15" outlineLevel="2">
      <c r="A154" s="5" t="s">
        <v>140</v>
      </c>
      <c r="B154" s="19" t="s">
        <v>168</v>
      </c>
      <c r="C154" s="6">
        <v>401601</v>
      </c>
      <c r="D154" s="5" t="s">
        <v>298</v>
      </c>
      <c r="E154" s="5" t="s">
        <v>107</v>
      </c>
      <c r="F154" s="5" t="s">
        <v>110</v>
      </c>
      <c r="G154" s="52"/>
      <c r="H154" s="53"/>
      <c r="I154" s="52"/>
      <c r="J154" s="52">
        <v>150</v>
      </c>
      <c r="K154" s="15"/>
      <c r="L154" s="5"/>
      <c r="M154" s="52"/>
      <c r="N154" s="5"/>
      <c r="O154" s="52"/>
      <c r="P154" s="53"/>
      <c r="Q154" s="52"/>
      <c r="R154" s="52"/>
      <c r="S154" s="52"/>
      <c r="T154" s="16">
        <v>150</v>
      </c>
    </row>
    <row r="155" spans="1:20" ht="15" outlineLevel="2">
      <c r="A155" s="12" t="s">
        <v>140</v>
      </c>
      <c r="B155" s="20" t="s">
        <v>168</v>
      </c>
      <c r="C155" s="12">
        <v>401601</v>
      </c>
      <c r="D155" s="12" t="s">
        <v>298</v>
      </c>
      <c r="E155" s="12" t="s">
        <v>111</v>
      </c>
      <c r="F155" s="12" t="s">
        <v>111</v>
      </c>
      <c r="G155" s="54"/>
      <c r="H155" s="55"/>
      <c r="I155" s="54"/>
      <c r="J155" s="54"/>
      <c r="K155" s="14">
        <v>1</v>
      </c>
      <c r="L155" s="13">
        <v>0.47</v>
      </c>
      <c r="M155" s="54">
        <v>1473.45</v>
      </c>
      <c r="N155" s="56"/>
      <c r="O155" s="54"/>
      <c r="P155" s="55"/>
      <c r="Q155" s="54"/>
      <c r="R155" s="54"/>
      <c r="S155" s="54"/>
      <c r="T155" s="16">
        <v>1473.45</v>
      </c>
    </row>
    <row r="156" spans="1:20" s="72" customFormat="1" ht="15.75" outlineLevel="1" collapsed="1">
      <c r="A156" s="77"/>
      <c r="B156" s="78"/>
      <c r="C156" s="77"/>
      <c r="D156" s="78" t="s">
        <v>541</v>
      </c>
      <c r="E156" s="77"/>
      <c r="F156" s="77"/>
      <c r="G156" s="79">
        <f aca="true" t="shared" si="20" ref="G156:T156">SUBTOTAL(9,G152:G155)</f>
        <v>12.461463</v>
      </c>
      <c r="H156" s="80">
        <f t="shared" si="20"/>
        <v>33</v>
      </c>
      <c r="I156" s="79">
        <f t="shared" si="20"/>
        <v>3.2600000000000002</v>
      </c>
      <c r="J156" s="79">
        <f t="shared" si="20"/>
        <v>150</v>
      </c>
      <c r="K156" s="81">
        <f t="shared" si="20"/>
        <v>1</v>
      </c>
      <c r="L156" s="82">
        <f t="shared" si="20"/>
        <v>0.47</v>
      </c>
      <c r="M156" s="79">
        <f t="shared" si="20"/>
        <v>1473.45</v>
      </c>
      <c r="N156" s="83">
        <f t="shared" si="20"/>
        <v>0</v>
      </c>
      <c r="O156" s="79">
        <f t="shared" si="20"/>
        <v>0</v>
      </c>
      <c r="P156" s="80">
        <f t="shared" si="20"/>
        <v>0</v>
      </c>
      <c r="Q156" s="79">
        <f t="shared" si="20"/>
        <v>0</v>
      </c>
      <c r="R156" s="79">
        <f t="shared" si="20"/>
        <v>0</v>
      </c>
      <c r="S156" s="79">
        <f t="shared" si="20"/>
        <v>0</v>
      </c>
      <c r="T156" s="16">
        <f t="shared" si="20"/>
        <v>1639.1714630000001</v>
      </c>
    </row>
    <row r="157" spans="1:20" ht="15" outlineLevel="2">
      <c r="A157" s="5" t="s">
        <v>140</v>
      </c>
      <c r="B157" s="19" t="s">
        <v>145</v>
      </c>
      <c r="C157" s="6" t="s">
        <v>169</v>
      </c>
      <c r="D157" s="5" t="s">
        <v>299</v>
      </c>
      <c r="E157" s="5" t="s">
        <v>107</v>
      </c>
      <c r="F157" s="7">
        <v>15</v>
      </c>
      <c r="G157" s="8">
        <v>91.70409900000007</v>
      </c>
      <c r="H157" s="9">
        <v>241</v>
      </c>
      <c r="I157" s="8">
        <v>24.1</v>
      </c>
      <c r="J157" s="8"/>
      <c r="K157" s="15"/>
      <c r="L157" s="5"/>
      <c r="M157" s="8"/>
      <c r="N157" s="5"/>
      <c r="O157" s="8"/>
      <c r="P157" s="9"/>
      <c r="Q157" s="8"/>
      <c r="R157" s="8"/>
      <c r="S157" s="8"/>
      <c r="T157" s="16">
        <v>115.80409900000006</v>
      </c>
    </row>
    <row r="158" spans="1:20" ht="15" outlineLevel="2">
      <c r="A158" s="5" t="s">
        <v>140</v>
      </c>
      <c r="B158" s="19" t="s">
        <v>145</v>
      </c>
      <c r="C158" s="6" t="s">
        <v>169</v>
      </c>
      <c r="D158" s="5" t="s">
        <v>299</v>
      </c>
      <c r="E158" s="5" t="s">
        <v>107</v>
      </c>
      <c r="F158" s="7" t="s">
        <v>137</v>
      </c>
      <c r="G158" s="8">
        <v>154.856026</v>
      </c>
      <c r="H158" s="9">
        <v>51</v>
      </c>
      <c r="I158" s="8">
        <v>3.06</v>
      </c>
      <c r="J158" s="8"/>
      <c r="K158" s="15"/>
      <c r="L158" s="5"/>
      <c r="M158" s="8"/>
      <c r="N158" s="5"/>
      <c r="O158" s="8"/>
      <c r="P158" s="9"/>
      <c r="Q158" s="8"/>
      <c r="R158" s="8"/>
      <c r="S158" s="8"/>
      <c r="T158" s="16">
        <v>157.91602600000002</v>
      </c>
    </row>
    <row r="159" spans="1:20" ht="15" outlineLevel="2">
      <c r="A159" s="5" t="s">
        <v>140</v>
      </c>
      <c r="B159" s="19" t="s">
        <v>145</v>
      </c>
      <c r="C159" s="6" t="s">
        <v>169</v>
      </c>
      <c r="D159" s="5" t="s">
        <v>299</v>
      </c>
      <c r="E159" s="5" t="s">
        <v>107</v>
      </c>
      <c r="F159" s="7" t="s">
        <v>138</v>
      </c>
      <c r="G159" s="8">
        <v>80.337672</v>
      </c>
      <c r="H159" s="9">
        <v>47</v>
      </c>
      <c r="I159" s="8">
        <v>2.82</v>
      </c>
      <c r="J159" s="8"/>
      <c r="K159" s="15"/>
      <c r="L159" s="5"/>
      <c r="M159" s="8"/>
      <c r="N159" s="5"/>
      <c r="O159" s="8"/>
      <c r="P159" s="9"/>
      <c r="Q159" s="8"/>
      <c r="R159" s="8"/>
      <c r="S159" s="8"/>
      <c r="T159" s="16">
        <v>83.15767199999999</v>
      </c>
    </row>
    <row r="160" spans="1:20" ht="15" outlineLevel="2">
      <c r="A160" s="5" t="s">
        <v>140</v>
      </c>
      <c r="B160" s="19" t="s">
        <v>145</v>
      </c>
      <c r="C160" s="6" t="s">
        <v>169</v>
      </c>
      <c r="D160" s="5" t="s">
        <v>299</v>
      </c>
      <c r="E160" s="5" t="s">
        <v>107</v>
      </c>
      <c r="F160" s="7" t="s">
        <v>139</v>
      </c>
      <c r="G160" s="8">
        <v>88.0208</v>
      </c>
      <c r="H160" s="9">
        <v>159</v>
      </c>
      <c r="I160" s="8">
        <v>9.54</v>
      </c>
      <c r="J160" s="8"/>
      <c r="K160" s="15"/>
      <c r="L160" s="5"/>
      <c r="M160" s="8"/>
      <c r="N160" s="5"/>
      <c r="O160" s="8"/>
      <c r="P160" s="9"/>
      <c r="Q160" s="8"/>
      <c r="R160" s="8"/>
      <c r="S160" s="8"/>
      <c r="T160" s="16">
        <v>97.5608</v>
      </c>
    </row>
    <row r="161" spans="1:20" ht="15" outlineLevel="2">
      <c r="A161" s="5" t="s">
        <v>140</v>
      </c>
      <c r="B161" s="19" t="s">
        <v>145</v>
      </c>
      <c r="C161" s="6" t="s">
        <v>169</v>
      </c>
      <c r="D161" s="5" t="s">
        <v>299</v>
      </c>
      <c r="E161" s="5" t="s">
        <v>107</v>
      </c>
      <c r="F161" s="7" t="s">
        <v>116</v>
      </c>
      <c r="G161" s="8">
        <v>14.392455</v>
      </c>
      <c r="H161" s="9">
        <v>20</v>
      </c>
      <c r="I161" s="8">
        <v>9.6</v>
      </c>
      <c r="J161" s="8"/>
      <c r="K161" s="15"/>
      <c r="L161" s="5"/>
      <c r="M161" s="8"/>
      <c r="N161" s="5"/>
      <c r="O161" s="8"/>
      <c r="P161" s="9"/>
      <c r="Q161" s="8"/>
      <c r="R161" s="8"/>
      <c r="S161" s="8"/>
      <c r="T161" s="16">
        <v>23.992455</v>
      </c>
    </row>
    <row r="162" spans="1:20" ht="15" outlineLevel="2">
      <c r="A162" s="5" t="s">
        <v>140</v>
      </c>
      <c r="B162" s="19" t="s">
        <v>145</v>
      </c>
      <c r="C162" s="6" t="s">
        <v>169</v>
      </c>
      <c r="D162" s="5" t="s">
        <v>299</v>
      </c>
      <c r="E162" s="5" t="s">
        <v>107</v>
      </c>
      <c r="F162" s="5" t="s">
        <v>110</v>
      </c>
      <c r="G162" s="52"/>
      <c r="H162" s="53"/>
      <c r="I162" s="52"/>
      <c r="J162" s="52">
        <v>180</v>
      </c>
      <c r="K162" s="15"/>
      <c r="L162" s="5"/>
      <c r="M162" s="52"/>
      <c r="N162" s="5"/>
      <c r="O162" s="52"/>
      <c r="P162" s="53"/>
      <c r="Q162" s="52"/>
      <c r="R162" s="52"/>
      <c r="S162" s="52"/>
      <c r="T162" s="16">
        <v>180</v>
      </c>
    </row>
    <row r="163" spans="1:20" ht="15" outlineLevel="2">
      <c r="A163" s="12" t="s">
        <v>140</v>
      </c>
      <c r="B163" s="19" t="s">
        <v>145</v>
      </c>
      <c r="C163" s="12" t="s">
        <v>480</v>
      </c>
      <c r="D163" s="12" t="s">
        <v>299</v>
      </c>
      <c r="E163" s="12" t="s">
        <v>111</v>
      </c>
      <c r="F163" s="12" t="s">
        <v>111</v>
      </c>
      <c r="G163" s="54"/>
      <c r="H163" s="55"/>
      <c r="I163" s="54"/>
      <c r="J163" s="54"/>
      <c r="K163" s="14">
        <v>1</v>
      </c>
      <c r="L163" s="13">
        <v>0.07</v>
      </c>
      <c r="M163" s="54">
        <v>219.45</v>
      </c>
      <c r="N163" s="56"/>
      <c r="O163" s="54"/>
      <c r="P163" s="55"/>
      <c r="Q163" s="54"/>
      <c r="R163" s="54"/>
      <c r="S163" s="54"/>
      <c r="T163" s="16">
        <v>219.45</v>
      </c>
    </row>
    <row r="164" spans="1:20" s="72" customFormat="1" ht="15.75" outlineLevel="1" collapsed="1">
      <c r="A164" s="77"/>
      <c r="B164" s="78"/>
      <c r="C164" s="77"/>
      <c r="D164" s="78" t="s">
        <v>542</v>
      </c>
      <c r="E164" s="77"/>
      <c r="F164" s="77"/>
      <c r="G164" s="79">
        <f aca="true" t="shared" si="21" ref="G164:T164">SUBTOTAL(9,G157:G163)</f>
        <v>429.3110520000001</v>
      </c>
      <c r="H164" s="80">
        <f t="shared" si="21"/>
        <v>518</v>
      </c>
      <c r="I164" s="79">
        <f t="shared" si="21"/>
        <v>49.12</v>
      </c>
      <c r="J164" s="79">
        <f t="shared" si="21"/>
        <v>180</v>
      </c>
      <c r="K164" s="81">
        <f t="shared" si="21"/>
        <v>1</v>
      </c>
      <c r="L164" s="82">
        <f t="shared" si="21"/>
        <v>0.07</v>
      </c>
      <c r="M164" s="79">
        <f t="shared" si="21"/>
        <v>219.45</v>
      </c>
      <c r="N164" s="83">
        <f t="shared" si="21"/>
        <v>0</v>
      </c>
      <c r="O164" s="79">
        <f t="shared" si="21"/>
        <v>0</v>
      </c>
      <c r="P164" s="80">
        <f t="shared" si="21"/>
        <v>0</v>
      </c>
      <c r="Q164" s="79">
        <f t="shared" si="21"/>
        <v>0</v>
      </c>
      <c r="R164" s="79">
        <f t="shared" si="21"/>
        <v>0</v>
      </c>
      <c r="S164" s="79">
        <f t="shared" si="21"/>
        <v>0</v>
      </c>
      <c r="T164" s="16">
        <f t="shared" si="21"/>
        <v>877.8810520000002</v>
      </c>
    </row>
    <row r="165" spans="1:20" ht="15" outlineLevel="2">
      <c r="A165" s="5" t="s">
        <v>140</v>
      </c>
      <c r="B165" s="19" t="s">
        <v>141</v>
      </c>
      <c r="C165" s="6">
        <v>407050</v>
      </c>
      <c r="D165" s="5" t="s">
        <v>300</v>
      </c>
      <c r="E165" s="5" t="s">
        <v>107</v>
      </c>
      <c r="F165" s="7">
        <v>15</v>
      </c>
      <c r="G165" s="8">
        <v>23.501202</v>
      </c>
      <c r="H165" s="9">
        <v>68</v>
      </c>
      <c r="I165" s="8">
        <v>6.8</v>
      </c>
      <c r="J165" s="8"/>
      <c r="K165" s="15"/>
      <c r="L165" s="5"/>
      <c r="M165" s="8"/>
      <c r="N165" s="5"/>
      <c r="O165" s="8"/>
      <c r="P165" s="9"/>
      <c r="Q165" s="8"/>
      <c r="R165" s="8"/>
      <c r="S165" s="8"/>
      <c r="T165" s="16">
        <v>30.301202</v>
      </c>
    </row>
    <row r="166" spans="1:20" ht="15" outlineLevel="2">
      <c r="A166" s="5" t="s">
        <v>140</v>
      </c>
      <c r="B166" s="19" t="s">
        <v>141</v>
      </c>
      <c r="C166" s="6">
        <v>407050</v>
      </c>
      <c r="D166" s="5" t="s">
        <v>300</v>
      </c>
      <c r="E166" s="5" t="s">
        <v>107</v>
      </c>
      <c r="F166" s="7" t="s">
        <v>137</v>
      </c>
      <c r="G166" s="8">
        <v>27.430579</v>
      </c>
      <c r="H166" s="9">
        <v>11</v>
      </c>
      <c r="I166" s="8">
        <v>0.66</v>
      </c>
      <c r="J166" s="8"/>
      <c r="K166" s="15"/>
      <c r="L166" s="5"/>
      <c r="M166" s="8"/>
      <c r="N166" s="5"/>
      <c r="O166" s="8"/>
      <c r="P166" s="9"/>
      <c r="Q166" s="8"/>
      <c r="R166" s="8"/>
      <c r="S166" s="8"/>
      <c r="T166" s="16">
        <v>28.090579</v>
      </c>
    </row>
    <row r="167" spans="1:20" ht="15" outlineLevel="2">
      <c r="A167" s="5" t="s">
        <v>140</v>
      </c>
      <c r="B167" s="19" t="s">
        <v>141</v>
      </c>
      <c r="C167" s="6">
        <v>407050</v>
      </c>
      <c r="D167" s="5" t="s">
        <v>300</v>
      </c>
      <c r="E167" s="5" t="s">
        <v>107</v>
      </c>
      <c r="F167" s="7" t="s">
        <v>138</v>
      </c>
      <c r="G167" s="8">
        <v>29.671542000000002</v>
      </c>
      <c r="H167" s="9">
        <v>18</v>
      </c>
      <c r="I167" s="8">
        <v>1.08</v>
      </c>
      <c r="J167" s="8"/>
      <c r="K167" s="15"/>
      <c r="L167" s="5"/>
      <c r="M167" s="8"/>
      <c r="N167" s="5"/>
      <c r="O167" s="8"/>
      <c r="P167" s="9"/>
      <c r="Q167" s="8"/>
      <c r="R167" s="8"/>
      <c r="S167" s="8"/>
      <c r="T167" s="16">
        <v>30.751542</v>
      </c>
    </row>
    <row r="168" spans="1:20" ht="15" outlineLevel="2">
      <c r="A168" s="5" t="s">
        <v>140</v>
      </c>
      <c r="B168" s="19" t="s">
        <v>141</v>
      </c>
      <c r="C168" s="6">
        <v>407050</v>
      </c>
      <c r="D168" s="5" t="s">
        <v>300</v>
      </c>
      <c r="E168" s="5" t="s">
        <v>107</v>
      </c>
      <c r="F168" s="7" t="s">
        <v>139</v>
      </c>
      <c r="G168" s="8">
        <v>7.5922</v>
      </c>
      <c r="H168" s="9">
        <v>15</v>
      </c>
      <c r="I168" s="8">
        <v>0.9</v>
      </c>
      <c r="J168" s="8"/>
      <c r="K168" s="15"/>
      <c r="L168" s="5"/>
      <c r="M168" s="8"/>
      <c r="N168" s="5"/>
      <c r="O168" s="8"/>
      <c r="P168" s="9"/>
      <c r="Q168" s="8"/>
      <c r="R168" s="8"/>
      <c r="S168" s="8"/>
      <c r="T168" s="16">
        <v>8.4922</v>
      </c>
    </row>
    <row r="169" spans="1:20" ht="15" outlineLevel="2">
      <c r="A169" s="5" t="s">
        <v>140</v>
      </c>
      <c r="B169" s="19" t="s">
        <v>141</v>
      </c>
      <c r="C169" s="6">
        <v>407050</v>
      </c>
      <c r="D169" s="5" t="s">
        <v>300</v>
      </c>
      <c r="E169" s="5" t="s">
        <v>107</v>
      </c>
      <c r="F169" s="7" t="s">
        <v>116</v>
      </c>
      <c r="G169" s="8">
        <v>5.8216326</v>
      </c>
      <c r="H169" s="9">
        <v>6</v>
      </c>
      <c r="I169" s="8">
        <v>2.88</v>
      </c>
      <c r="J169" s="8"/>
      <c r="K169" s="15"/>
      <c r="L169" s="5"/>
      <c r="M169" s="8"/>
      <c r="N169" s="5"/>
      <c r="O169" s="8"/>
      <c r="P169" s="9"/>
      <c r="Q169" s="8"/>
      <c r="R169" s="8"/>
      <c r="S169" s="8"/>
      <c r="T169" s="16">
        <v>8.7016326</v>
      </c>
    </row>
    <row r="170" spans="1:20" ht="15" outlineLevel="2">
      <c r="A170" s="5" t="s">
        <v>140</v>
      </c>
      <c r="B170" s="19" t="s">
        <v>141</v>
      </c>
      <c r="C170" s="6">
        <v>407050</v>
      </c>
      <c r="D170" s="5" t="s">
        <v>300</v>
      </c>
      <c r="E170" s="5" t="s">
        <v>107</v>
      </c>
      <c r="F170" s="5" t="s">
        <v>110</v>
      </c>
      <c r="G170" s="52"/>
      <c r="H170" s="53"/>
      <c r="I170" s="52"/>
      <c r="J170" s="52">
        <v>180</v>
      </c>
      <c r="K170" s="15"/>
      <c r="L170" s="5"/>
      <c r="M170" s="52"/>
      <c r="N170" s="5"/>
      <c r="O170" s="52"/>
      <c r="P170" s="53"/>
      <c r="Q170" s="52"/>
      <c r="R170" s="52"/>
      <c r="S170" s="52"/>
      <c r="T170" s="16">
        <v>180</v>
      </c>
    </row>
    <row r="171" spans="1:20" ht="15" outlineLevel="2">
      <c r="A171" s="12" t="s">
        <v>140</v>
      </c>
      <c r="B171" s="19" t="s">
        <v>141</v>
      </c>
      <c r="C171" s="12">
        <v>407050</v>
      </c>
      <c r="D171" s="12" t="s">
        <v>300</v>
      </c>
      <c r="E171" s="12" t="s">
        <v>111</v>
      </c>
      <c r="F171" s="12" t="s">
        <v>111</v>
      </c>
      <c r="G171" s="54"/>
      <c r="H171" s="55"/>
      <c r="I171" s="54"/>
      <c r="J171" s="54"/>
      <c r="K171" s="14">
        <v>2</v>
      </c>
      <c r="L171" s="13">
        <v>0.2</v>
      </c>
      <c r="M171" s="54">
        <v>1254</v>
      </c>
      <c r="N171" s="56"/>
      <c r="O171" s="54"/>
      <c r="P171" s="55"/>
      <c r="Q171" s="54"/>
      <c r="R171" s="54"/>
      <c r="S171" s="54"/>
      <c r="T171" s="16">
        <v>1254</v>
      </c>
    </row>
    <row r="172" spans="1:20" s="72" customFormat="1" ht="15.75" outlineLevel="1" collapsed="1">
      <c r="A172" s="77"/>
      <c r="B172" s="78"/>
      <c r="C172" s="77"/>
      <c r="D172" s="78" t="s">
        <v>543</v>
      </c>
      <c r="E172" s="77"/>
      <c r="F172" s="77"/>
      <c r="G172" s="79">
        <f aca="true" t="shared" si="22" ref="G172:T172">SUBTOTAL(9,G165:G171)</f>
        <v>94.01715560000001</v>
      </c>
      <c r="H172" s="80">
        <f t="shared" si="22"/>
        <v>118</v>
      </c>
      <c r="I172" s="79">
        <f t="shared" si="22"/>
        <v>12.32</v>
      </c>
      <c r="J172" s="79">
        <f t="shared" si="22"/>
        <v>180</v>
      </c>
      <c r="K172" s="81">
        <f t="shared" si="22"/>
        <v>2</v>
      </c>
      <c r="L172" s="82">
        <f t="shared" si="22"/>
        <v>0.2</v>
      </c>
      <c r="M172" s="79">
        <f t="shared" si="22"/>
        <v>1254</v>
      </c>
      <c r="N172" s="83">
        <f t="shared" si="22"/>
        <v>0</v>
      </c>
      <c r="O172" s="79">
        <f t="shared" si="22"/>
        <v>0</v>
      </c>
      <c r="P172" s="80">
        <f t="shared" si="22"/>
        <v>0</v>
      </c>
      <c r="Q172" s="79">
        <f t="shared" si="22"/>
        <v>0</v>
      </c>
      <c r="R172" s="79">
        <f t="shared" si="22"/>
        <v>0</v>
      </c>
      <c r="S172" s="79">
        <f t="shared" si="22"/>
        <v>0</v>
      </c>
      <c r="T172" s="16">
        <f t="shared" si="22"/>
        <v>1540.3371556</v>
      </c>
    </row>
    <row r="173" spans="1:20" ht="15" outlineLevel="2">
      <c r="A173" s="5" t="s">
        <v>140</v>
      </c>
      <c r="B173" s="19" t="s">
        <v>141</v>
      </c>
      <c r="C173" s="6">
        <v>407002</v>
      </c>
      <c r="D173" s="5" t="s">
        <v>301</v>
      </c>
      <c r="E173" s="5" t="s">
        <v>107</v>
      </c>
      <c r="F173" s="7">
        <v>15</v>
      </c>
      <c r="G173" s="8">
        <v>11.410899000000002</v>
      </c>
      <c r="H173" s="9">
        <v>33</v>
      </c>
      <c r="I173" s="8">
        <v>3.3</v>
      </c>
      <c r="J173" s="8"/>
      <c r="K173" s="15"/>
      <c r="L173" s="5"/>
      <c r="M173" s="8"/>
      <c r="N173" s="5"/>
      <c r="O173" s="8"/>
      <c r="P173" s="9"/>
      <c r="Q173" s="8"/>
      <c r="R173" s="8"/>
      <c r="S173" s="8"/>
      <c r="T173" s="16">
        <v>14.710899000000003</v>
      </c>
    </row>
    <row r="174" spans="1:20" ht="15" outlineLevel="2">
      <c r="A174" s="5" t="s">
        <v>140</v>
      </c>
      <c r="B174" s="19" t="s">
        <v>141</v>
      </c>
      <c r="C174" s="6">
        <v>407002</v>
      </c>
      <c r="D174" s="5" t="s">
        <v>301</v>
      </c>
      <c r="E174" s="5" t="s">
        <v>107</v>
      </c>
      <c r="F174" s="7" t="s">
        <v>137</v>
      </c>
      <c r="G174" s="8">
        <v>17.651608500000002</v>
      </c>
      <c r="H174" s="9">
        <v>3</v>
      </c>
      <c r="I174" s="8">
        <v>0.18</v>
      </c>
      <c r="J174" s="8"/>
      <c r="K174" s="15"/>
      <c r="L174" s="5"/>
      <c r="M174" s="8"/>
      <c r="N174" s="5"/>
      <c r="O174" s="8"/>
      <c r="P174" s="9"/>
      <c r="Q174" s="8"/>
      <c r="R174" s="8"/>
      <c r="S174" s="8"/>
      <c r="T174" s="16">
        <v>17.8316085</v>
      </c>
    </row>
    <row r="175" spans="1:20" ht="15" outlineLevel="2">
      <c r="A175" s="5" t="s">
        <v>140</v>
      </c>
      <c r="B175" s="19" t="s">
        <v>141</v>
      </c>
      <c r="C175" s="6">
        <v>407002</v>
      </c>
      <c r="D175" s="5" t="s">
        <v>301</v>
      </c>
      <c r="E175" s="5" t="s">
        <v>107</v>
      </c>
      <c r="F175" s="7" t="s">
        <v>138</v>
      </c>
      <c r="G175" s="8">
        <v>1.5776280000000003</v>
      </c>
      <c r="H175" s="9">
        <v>1</v>
      </c>
      <c r="I175" s="8">
        <v>0.06</v>
      </c>
      <c r="J175" s="8"/>
      <c r="K175" s="15"/>
      <c r="L175" s="5"/>
      <c r="M175" s="8"/>
      <c r="N175" s="5"/>
      <c r="O175" s="8"/>
      <c r="P175" s="9"/>
      <c r="Q175" s="8"/>
      <c r="R175" s="8"/>
      <c r="S175" s="8"/>
      <c r="T175" s="16">
        <v>1.6376280000000003</v>
      </c>
    </row>
    <row r="176" spans="1:20" ht="15" outlineLevel="2">
      <c r="A176" s="5" t="s">
        <v>140</v>
      </c>
      <c r="B176" s="19" t="s">
        <v>141</v>
      </c>
      <c r="C176" s="6">
        <v>407002</v>
      </c>
      <c r="D176" s="5" t="s">
        <v>301</v>
      </c>
      <c r="E176" s="5" t="s">
        <v>107</v>
      </c>
      <c r="F176" s="7" t="s">
        <v>139</v>
      </c>
      <c r="G176" s="8">
        <v>0.7206499999999999</v>
      </c>
      <c r="H176" s="9">
        <v>2</v>
      </c>
      <c r="I176" s="8">
        <v>0.12</v>
      </c>
      <c r="J176" s="8"/>
      <c r="K176" s="15"/>
      <c r="L176" s="5"/>
      <c r="M176" s="8"/>
      <c r="N176" s="5"/>
      <c r="O176" s="8"/>
      <c r="P176" s="9"/>
      <c r="Q176" s="8"/>
      <c r="R176" s="8"/>
      <c r="S176" s="8"/>
      <c r="T176" s="16">
        <v>0.8406499999999999</v>
      </c>
    </row>
    <row r="177" spans="1:20" ht="15" outlineLevel="2">
      <c r="A177" s="5" t="s">
        <v>140</v>
      </c>
      <c r="B177" s="19" t="s">
        <v>141</v>
      </c>
      <c r="C177" s="6">
        <v>407002</v>
      </c>
      <c r="D177" s="5" t="s">
        <v>301</v>
      </c>
      <c r="E177" s="5" t="s">
        <v>107</v>
      </c>
      <c r="F177" s="5" t="s">
        <v>110</v>
      </c>
      <c r="G177" s="52"/>
      <c r="H177" s="53"/>
      <c r="I177" s="52"/>
      <c r="J177" s="52">
        <v>135</v>
      </c>
      <c r="K177" s="15"/>
      <c r="L177" s="5"/>
      <c r="M177" s="52"/>
      <c r="N177" s="5"/>
      <c r="O177" s="52"/>
      <c r="P177" s="53"/>
      <c r="Q177" s="52"/>
      <c r="R177" s="52"/>
      <c r="S177" s="52"/>
      <c r="T177" s="16">
        <v>135</v>
      </c>
    </row>
    <row r="178" spans="1:20" ht="15" outlineLevel="2">
      <c r="A178" s="5" t="s">
        <v>140</v>
      </c>
      <c r="B178" s="19" t="s">
        <v>141</v>
      </c>
      <c r="C178" s="6">
        <v>407002</v>
      </c>
      <c r="D178" s="5" t="s">
        <v>301</v>
      </c>
      <c r="E178" s="5" t="s">
        <v>36</v>
      </c>
      <c r="F178" s="5" t="s">
        <v>36</v>
      </c>
      <c r="G178" s="52"/>
      <c r="H178" s="53"/>
      <c r="I178" s="52"/>
      <c r="J178" s="52"/>
      <c r="K178" s="15"/>
      <c r="L178" s="5"/>
      <c r="M178" s="52"/>
      <c r="N178" s="15">
        <v>1</v>
      </c>
      <c r="O178" s="52">
        <v>72</v>
      </c>
      <c r="P178" s="53"/>
      <c r="Q178" s="52"/>
      <c r="R178" s="52"/>
      <c r="S178" s="52"/>
      <c r="T178" s="16">
        <v>72</v>
      </c>
    </row>
    <row r="179" spans="1:20" ht="15" outlineLevel="2">
      <c r="A179" s="12" t="s">
        <v>140</v>
      </c>
      <c r="B179" s="19" t="s">
        <v>141</v>
      </c>
      <c r="C179" s="12">
        <v>407002</v>
      </c>
      <c r="D179" s="12" t="s">
        <v>301</v>
      </c>
      <c r="E179" s="12" t="s">
        <v>111</v>
      </c>
      <c r="F179" s="12" t="s">
        <v>111</v>
      </c>
      <c r="G179" s="54"/>
      <c r="H179" s="55"/>
      <c r="I179" s="54"/>
      <c r="J179" s="54"/>
      <c r="K179" s="14">
        <v>2</v>
      </c>
      <c r="L179" s="13">
        <v>0.2</v>
      </c>
      <c r="M179" s="54">
        <v>1254</v>
      </c>
      <c r="N179" s="56"/>
      <c r="O179" s="54"/>
      <c r="P179" s="55"/>
      <c r="Q179" s="54"/>
      <c r="R179" s="54"/>
      <c r="S179" s="54"/>
      <c r="T179" s="16">
        <v>1254</v>
      </c>
    </row>
    <row r="180" spans="1:20" s="72" customFormat="1" ht="15.75" outlineLevel="1" collapsed="1">
      <c r="A180" s="77"/>
      <c r="B180" s="78"/>
      <c r="C180" s="77"/>
      <c r="D180" s="78" t="s">
        <v>544</v>
      </c>
      <c r="E180" s="77"/>
      <c r="F180" s="77"/>
      <c r="G180" s="79">
        <f aca="true" t="shared" si="23" ref="G180:T180">SUBTOTAL(9,G173:G179)</f>
        <v>31.360785500000002</v>
      </c>
      <c r="H180" s="80">
        <f t="shared" si="23"/>
        <v>39</v>
      </c>
      <c r="I180" s="79">
        <f t="shared" si="23"/>
        <v>3.66</v>
      </c>
      <c r="J180" s="79">
        <f t="shared" si="23"/>
        <v>135</v>
      </c>
      <c r="K180" s="81">
        <f t="shared" si="23"/>
        <v>2</v>
      </c>
      <c r="L180" s="82">
        <f t="shared" si="23"/>
        <v>0.2</v>
      </c>
      <c r="M180" s="79">
        <f t="shared" si="23"/>
        <v>1254</v>
      </c>
      <c r="N180" s="83">
        <f t="shared" si="23"/>
        <v>1</v>
      </c>
      <c r="O180" s="79">
        <f t="shared" si="23"/>
        <v>72</v>
      </c>
      <c r="P180" s="80">
        <f t="shared" si="23"/>
        <v>0</v>
      </c>
      <c r="Q180" s="79">
        <f t="shared" si="23"/>
        <v>0</v>
      </c>
      <c r="R180" s="79">
        <f t="shared" si="23"/>
        <v>0</v>
      </c>
      <c r="S180" s="79">
        <f t="shared" si="23"/>
        <v>0</v>
      </c>
      <c r="T180" s="16">
        <f t="shared" si="23"/>
        <v>1496.0207854999999</v>
      </c>
    </row>
    <row r="181" spans="1:20" ht="15" outlineLevel="2">
      <c r="A181" s="12" t="s">
        <v>140</v>
      </c>
      <c r="B181" s="19" t="s">
        <v>141</v>
      </c>
      <c r="C181" s="12">
        <v>407002</v>
      </c>
      <c r="D181" s="12" t="s">
        <v>0</v>
      </c>
      <c r="E181" s="12" t="s">
        <v>111</v>
      </c>
      <c r="F181" s="12" t="s">
        <v>111</v>
      </c>
      <c r="G181" s="54"/>
      <c r="H181" s="55"/>
      <c r="I181" s="54"/>
      <c r="J181" s="54"/>
      <c r="K181" s="14">
        <v>1</v>
      </c>
      <c r="L181" s="13">
        <v>0.09</v>
      </c>
      <c r="M181" s="54">
        <v>282.15</v>
      </c>
      <c r="N181" s="56"/>
      <c r="O181" s="54"/>
      <c r="P181" s="55"/>
      <c r="Q181" s="54"/>
      <c r="R181" s="54"/>
      <c r="S181" s="54"/>
      <c r="T181" s="16">
        <v>282.15</v>
      </c>
    </row>
    <row r="182" spans="1:20" s="72" customFormat="1" ht="15.75" outlineLevel="1" collapsed="1">
      <c r="A182" s="77"/>
      <c r="B182" s="78"/>
      <c r="C182" s="77"/>
      <c r="D182" s="78" t="s">
        <v>545</v>
      </c>
      <c r="E182" s="77"/>
      <c r="F182" s="77"/>
      <c r="G182" s="79">
        <f aca="true" t="shared" si="24" ref="G182:T182">SUBTOTAL(9,G181:G181)</f>
        <v>0</v>
      </c>
      <c r="H182" s="80">
        <f t="shared" si="24"/>
        <v>0</v>
      </c>
      <c r="I182" s="79">
        <f t="shared" si="24"/>
        <v>0</v>
      </c>
      <c r="J182" s="79">
        <f t="shared" si="24"/>
        <v>0</v>
      </c>
      <c r="K182" s="81">
        <f t="shared" si="24"/>
        <v>1</v>
      </c>
      <c r="L182" s="82">
        <f t="shared" si="24"/>
        <v>0.09</v>
      </c>
      <c r="M182" s="79">
        <f t="shared" si="24"/>
        <v>282.15</v>
      </c>
      <c r="N182" s="83">
        <f t="shared" si="24"/>
        <v>0</v>
      </c>
      <c r="O182" s="79">
        <f t="shared" si="24"/>
        <v>0</v>
      </c>
      <c r="P182" s="80">
        <f t="shared" si="24"/>
        <v>0</v>
      </c>
      <c r="Q182" s="79">
        <f t="shared" si="24"/>
        <v>0</v>
      </c>
      <c r="R182" s="79">
        <f t="shared" si="24"/>
        <v>0</v>
      </c>
      <c r="S182" s="79">
        <f t="shared" si="24"/>
        <v>0</v>
      </c>
      <c r="T182" s="16">
        <f t="shared" si="24"/>
        <v>282.15</v>
      </c>
    </row>
    <row r="183" spans="1:20" ht="15" outlineLevel="2">
      <c r="A183" s="5" t="s">
        <v>140</v>
      </c>
      <c r="B183" s="19" t="s">
        <v>145</v>
      </c>
      <c r="C183" s="6" t="s">
        <v>170</v>
      </c>
      <c r="D183" s="5" t="s">
        <v>302</v>
      </c>
      <c r="E183" s="5" t="s">
        <v>107</v>
      </c>
      <c r="F183" s="7">
        <v>15</v>
      </c>
      <c r="G183" s="8">
        <v>644.2191080000001</v>
      </c>
      <c r="H183" s="9">
        <v>1862</v>
      </c>
      <c r="I183" s="8">
        <v>186.2</v>
      </c>
      <c r="J183" s="8"/>
      <c r="K183" s="15"/>
      <c r="L183" s="5"/>
      <c r="M183" s="8"/>
      <c r="N183" s="5"/>
      <c r="O183" s="8"/>
      <c r="P183" s="9"/>
      <c r="Q183" s="8"/>
      <c r="R183" s="8"/>
      <c r="S183" s="8"/>
      <c r="T183" s="16">
        <v>830.4191080000002</v>
      </c>
    </row>
    <row r="184" spans="1:20" ht="15" outlineLevel="2">
      <c r="A184" s="5" t="s">
        <v>140</v>
      </c>
      <c r="B184" s="19" t="s">
        <v>145</v>
      </c>
      <c r="C184" s="6" t="s">
        <v>170</v>
      </c>
      <c r="D184" s="5" t="s">
        <v>302</v>
      </c>
      <c r="E184" s="5" t="s">
        <v>107</v>
      </c>
      <c r="F184" s="7" t="s">
        <v>137</v>
      </c>
      <c r="G184" s="8">
        <v>669.1639255</v>
      </c>
      <c r="H184" s="9">
        <v>129</v>
      </c>
      <c r="I184" s="8">
        <v>7.74</v>
      </c>
      <c r="J184" s="8"/>
      <c r="K184" s="15"/>
      <c r="L184" s="5"/>
      <c r="M184" s="8"/>
      <c r="N184" s="5"/>
      <c r="O184" s="8"/>
      <c r="P184" s="9"/>
      <c r="Q184" s="8"/>
      <c r="R184" s="8"/>
      <c r="S184" s="8"/>
      <c r="T184" s="16">
        <v>676.9039255</v>
      </c>
    </row>
    <row r="185" spans="1:20" ht="15" outlineLevel="2">
      <c r="A185" s="5" t="s">
        <v>140</v>
      </c>
      <c r="B185" s="19" t="s">
        <v>145</v>
      </c>
      <c r="C185" s="6" t="s">
        <v>170</v>
      </c>
      <c r="D185" s="5" t="s">
        <v>302</v>
      </c>
      <c r="E185" s="5" t="s">
        <v>107</v>
      </c>
      <c r="F185" s="7" t="s">
        <v>138</v>
      </c>
      <c r="G185" s="8">
        <v>202.24988700000003</v>
      </c>
      <c r="H185" s="9">
        <v>79</v>
      </c>
      <c r="I185" s="8">
        <v>4.74</v>
      </c>
      <c r="J185" s="8"/>
      <c r="K185" s="15"/>
      <c r="L185" s="5"/>
      <c r="M185" s="8"/>
      <c r="N185" s="5"/>
      <c r="O185" s="8"/>
      <c r="P185" s="9"/>
      <c r="Q185" s="8"/>
      <c r="R185" s="8"/>
      <c r="S185" s="8"/>
      <c r="T185" s="16">
        <v>206.98988700000004</v>
      </c>
    </row>
    <row r="186" spans="1:20" ht="15" outlineLevel="2">
      <c r="A186" s="5" t="s">
        <v>140</v>
      </c>
      <c r="B186" s="19" t="s">
        <v>145</v>
      </c>
      <c r="C186" s="6" t="s">
        <v>170</v>
      </c>
      <c r="D186" s="5" t="s">
        <v>302</v>
      </c>
      <c r="E186" s="5" t="s">
        <v>107</v>
      </c>
      <c r="F186" s="7" t="s">
        <v>139</v>
      </c>
      <c r="G186" s="8">
        <v>43.0969</v>
      </c>
      <c r="H186" s="9">
        <v>86</v>
      </c>
      <c r="I186" s="8">
        <v>5.16</v>
      </c>
      <c r="J186" s="8"/>
      <c r="K186" s="15"/>
      <c r="L186" s="5"/>
      <c r="M186" s="8"/>
      <c r="N186" s="5"/>
      <c r="O186" s="8"/>
      <c r="P186" s="9"/>
      <c r="Q186" s="8"/>
      <c r="R186" s="8"/>
      <c r="S186" s="8"/>
      <c r="T186" s="16">
        <v>48.2569</v>
      </c>
    </row>
    <row r="187" spans="1:20" ht="15" outlineLevel="2">
      <c r="A187" s="5" t="s">
        <v>140</v>
      </c>
      <c r="B187" s="19" t="s">
        <v>145</v>
      </c>
      <c r="C187" s="6" t="s">
        <v>170</v>
      </c>
      <c r="D187" s="5" t="s">
        <v>302</v>
      </c>
      <c r="E187" s="5" t="s">
        <v>107</v>
      </c>
      <c r="F187" s="7" t="s">
        <v>116</v>
      </c>
      <c r="G187" s="8">
        <v>953.196132</v>
      </c>
      <c r="H187" s="9">
        <v>586</v>
      </c>
      <c r="I187" s="8">
        <v>281.28</v>
      </c>
      <c r="J187" s="8"/>
      <c r="K187" s="15"/>
      <c r="L187" s="5"/>
      <c r="M187" s="8"/>
      <c r="N187" s="5"/>
      <c r="O187" s="8"/>
      <c r="P187" s="9"/>
      <c r="Q187" s="8"/>
      <c r="R187" s="8"/>
      <c r="S187" s="8"/>
      <c r="T187" s="16">
        <v>1234.476132</v>
      </c>
    </row>
    <row r="188" spans="1:20" ht="15" outlineLevel="2">
      <c r="A188" s="5" t="s">
        <v>140</v>
      </c>
      <c r="B188" s="19" t="s">
        <v>145</v>
      </c>
      <c r="C188" s="6" t="s">
        <v>170</v>
      </c>
      <c r="D188" s="5" t="s">
        <v>302</v>
      </c>
      <c r="E188" s="5" t="s">
        <v>107</v>
      </c>
      <c r="F188" s="7" t="s">
        <v>171</v>
      </c>
      <c r="G188" s="8">
        <v>132.40457999999998</v>
      </c>
      <c r="H188" s="9">
        <v>46</v>
      </c>
      <c r="I188" s="8">
        <v>2.76</v>
      </c>
      <c r="J188" s="8"/>
      <c r="K188" s="15"/>
      <c r="L188" s="5"/>
      <c r="M188" s="8"/>
      <c r="N188" s="5"/>
      <c r="O188" s="8"/>
      <c r="P188" s="9"/>
      <c r="Q188" s="8"/>
      <c r="R188" s="8"/>
      <c r="S188" s="8"/>
      <c r="T188" s="16">
        <v>135.16457999999997</v>
      </c>
    </row>
    <row r="189" spans="1:20" ht="15" outlineLevel="2">
      <c r="A189" s="5" t="s">
        <v>140</v>
      </c>
      <c r="B189" s="19" t="s">
        <v>145</v>
      </c>
      <c r="C189" s="6" t="s">
        <v>170</v>
      </c>
      <c r="D189" s="5" t="s">
        <v>302</v>
      </c>
      <c r="E189" s="5" t="s">
        <v>107</v>
      </c>
      <c r="F189" s="5" t="s">
        <v>110</v>
      </c>
      <c r="G189" s="52"/>
      <c r="H189" s="53"/>
      <c r="I189" s="52"/>
      <c r="J189" s="52">
        <v>180</v>
      </c>
      <c r="K189" s="15"/>
      <c r="L189" s="5"/>
      <c r="M189" s="52"/>
      <c r="N189" s="5"/>
      <c r="O189" s="52"/>
      <c r="P189" s="53"/>
      <c r="Q189" s="52"/>
      <c r="R189" s="52"/>
      <c r="S189" s="52"/>
      <c r="T189" s="16">
        <v>180</v>
      </c>
    </row>
    <row r="190" spans="1:20" ht="15" outlineLevel="2">
      <c r="A190" s="5" t="s">
        <v>140</v>
      </c>
      <c r="B190" s="19" t="s">
        <v>145</v>
      </c>
      <c r="C190" s="6" t="s">
        <v>39</v>
      </c>
      <c r="D190" s="5" t="s">
        <v>302</v>
      </c>
      <c r="E190" s="5" t="s">
        <v>36</v>
      </c>
      <c r="F190" s="5" t="s">
        <v>36</v>
      </c>
      <c r="G190" s="52"/>
      <c r="H190" s="53"/>
      <c r="I190" s="52"/>
      <c r="J190" s="52"/>
      <c r="K190" s="15"/>
      <c r="L190" s="5"/>
      <c r="M190" s="52"/>
      <c r="N190" s="15">
        <v>0.5</v>
      </c>
      <c r="O190" s="52">
        <v>36</v>
      </c>
      <c r="P190" s="53"/>
      <c r="Q190" s="52"/>
      <c r="R190" s="52"/>
      <c r="S190" s="52"/>
      <c r="T190" s="16">
        <v>36</v>
      </c>
    </row>
    <row r="191" spans="1:20" ht="15" outlineLevel="2">
      <c r="A191" s="12" t="s">
        <v>140</v>
      </c>
      <c r="B191" s="20" t="s">
        <v>145</v>
      </c>
      <c r="C191" s="12">
        <v>403900</v>
      </c>
      <c r="D191" s="12" t="s">
        <v>302</v>
      </c>
      <c r="E191" s="12" t="s">
        <v>111</v>
      </c>
      <c r="F191" s="12" t="s">
        <v>111</v>
      </c>
      <c r="G191" s="54"/>
      <c r="H191" s="55"/>
      <c r="I191" s="54"/>
      <c r="J191" s="54"/>
      <c r="K191" s="14">
        <v>1</v>
      </c>
      <c r="L191" s="13">
        <v>0.21</v>
      </c>
      <c r="M191" s="54">
        <v>658.35</v>
      </c>
      <c r="N191" s="56"/>
      <c r="O191" s="54"/>
      <c r="P191" s="55"/>
      <c r="Q191" s="54"/>
      <c r="R191" s="54"/>
      <c r="S191" s="54"/>
      <c r="T191" s="16">
        <v>658.35</v>
      </c>
    </row>
    <row r="192" spans="1:20" ht="15" outlineLevel="2">
      <c r="A192" s="5" t="s">
        <v>140</v>
      </c>
      <c r="B192" s="19" t="s">
        <v>145</v>
      </c>
      <c r="C192" s="6" t="s">
        <v>170</v>
      </c>
      <c r="D192" s="5" t="s">
        <v>302</v>
      </c>
      <c r="E192" s="5" t="s">
        <v>133</v>
      </c>
      <c r="F192" s="5" t="s">
        <v>133</v>
      </c>
      <c r="G192" s="52"/>
      <c r="H192" s="53"/>
      <c r="I192" s="52"/>
      <c r="J192" s="52"/>
      <c r="K192" s="15"/>
      <c r="L192" s="5"/>
      <c r="M192" s="52"/>
      <c r="N192" s="5"/>
      <c r="O192" s="52"/>
      <c r="P192" s="53"/>
      <c r="Q192" s="52"/>
      <c r="R192" s="52"/>
      <c r="S192" s="52">
        <v>23.34</v>
      </c>
      <c r="T192" s="16">
        <v>23.34</v>
      </c>
    </row>
    <row r="193" spans="1:20" s="72" customFormat="1" ht="15.75" outlineLevel="1" collapsed="1">
      <c r="A193" s="77"/>
      <c r="B193" s="78"/>
      <c r="C193" s="77"/>
      <c r="D193" s="78" t="s">
        <v>546</v>
      </c>
      <c r="E193" s="77"/>
      <c r="F193" s="77"/>
      <c r="G193" s="79">
        <f aca="true" t="shared" si="25" ref="G193:T193">SUBTOTAL(9,G183:G192)</f>
        <v>2644.3305325</v>
      </c>
      <c r="H193" s="80">
        <f t="shared" si="25"/>
        <v>2788</v>
      </c>
      <c r="I193" s="79">
        <f t="shared" si="25"/>
        <v>487.88</v>
      </c>
      <c r="J193" s="79">
        <f t="shared" si="25"/>
        <v>180</v>
      </c>
      <c r="K193" s="81">
        <f t="shared" si="25"/>
        <v>1</v>
      </c>
      <c r="L193" s="82">
        <f t="shared" si="25"/>
        <v>0.21</v>
      </c>
      <c r="M193" s="79">
        <f t="shared" si="25"/>
        <v>658.35</v>
      </c>
      <c r="N193" s="83">
        <f t="shared" si="25"/>
        <v>0.5</v>
      </c>
      <c r="O193" s="79">
        <f t="shared" si="25"/>
        <v>36</v>
      </c>
      <c r="P193" s="80">
        <f t="shared" si="25"/>
        <v>0</v>
      </c>
      <c r="Q193" s="79">
        <f t="shared" si="25"/>
        <v>0</v>
      </c>
      <c r="R193" s="79">
        <f t="shared" si="25"/>
        <v>0</v>
      </c>
      <c r="S193" s="79">
        <f t="shared" si="25"/>
        <v>23.34</v>
      </c>
      <c r="T193" s="16">
        <f t="shared" si="25"/>
        <v>4029.9005325000007</v>
      </c>
    </row>
    <row r="194" spans="1:20" ht="15" outlineLevel="2">
      <c r="A194" s="12" t="s">
        <v>140</v>
      </c>
      <c r="B194" s="20" t="s">
        <v>141</v>
      </c>
      <c r="C194" s="12">
        <v>408200</v>
      </c>
      <c r="D194" s="12" t="s">
        <v>1</v>
      </c>
      <c r="E194" s="12" t="s">
        <v>111</v>
      </c>
      <c r="F194" s="12" t="s">
        <v>111</v>
      </c>
      <c r="G194" s="54"/>
      <c r="H194" s="55"/>
      <c r="I194" s="54"/>
      <c r="J194" s="54"/>
      <c r="K194" s="14">
        <v>1</v>
      </c>
      <c r="L194" s="13">
        <v>1</v>
      </c>
      <c r="M194" s="54">
        <v>3135</v>
      </c>
      <c r="N194" s="56"/>
      <c r="O194" s="54"/>
      <c r="P194" s="55"/>
      <c r="Q194" s="54"/>
      <c r="R194" s="54"/>
      <c r="S194" s="54"/>
      <c r="T194" s="16">
        <v>3135</v>
      </c>
    </row>
    <row r="195" spans="1:20" s="72" customFormat="1" ht="15.75" outlineLevel="1" collapsed="1">
      <c r="A195" s="77"/>
      <c r="B195" s="78"/>
      <c r="C195" s="77"/>
      <c r="D195" s="78" t="s">
        <v>547</v>
      </c>
      <c r="E195" s="77"/>
      <c r="F195" s="77"/>
      <c r="G195" s="79">
        <f aca="true" t="shared" si="26" ref="G195:T195">SUBTOTAL(9,G194:G194)</f>
        <v>0</v>
      </c>
      <c r="H195" s="80">
        <f t="shared" si="26"/>
        <v>0</v>
      </c>
      <c r="I195" s="79">
        <f t="shared" si="26"/>
        <v>0</v>
      </c>
      <c r="J195" s="79">
        <f t="shared" si="26"/>
        <v>0</v>
      </c>
      <c r="K195" s="81">
        <f t="shared" si="26"/>
        <v>1</v>
      </c>
      <c r="L195" s="82">
        <f t="shared" si="26"/>
        <v>1</v>
      </c>
      <c r="M195" s="79">
        <f t="shared" si="26"/>
        <v>3135</v>
      </c>
      <c r="N195" s="83">
        <f t="shared" si="26"/>
        <v>0</v>
      </c>
      <c r="O195" s="79">
        <f t="shared" si="26"/>
        <v>0</v>
      </c>
      <c r="P195" s="80">
        <f t="shared" si="26"/>
        <v>0</v>
      </c>
      <c r="Q195" s="79">
        <f t="shared" si="26"/>
        <v>0</v>
      </c>
      <c r="R195" s="79">
        <f t="shared" si="26"/>
        <v>0</v>
      </c>
      <c r="S195" s="79">
        <f t="shared" si="26"/>
        <v>0</v>
      </c>
      <c r="T195" s="16">
        <f t="shared" si="26"/>
        <v>3135</v>
      </c>
    </row>
    <row r="196" spans="1:20" ht="15" outlineLevel="2">
      <c r="A196" s="5" t="s">
        <v>140</v>
      </c>
      <c r="B196" s="19" t="s">
        <v>145</v>
      </c>
      <c r="C196" s="6" t="s">
        <v>175</v>
      </c>
      <c r="D196" s="5" t="s">
        <v>304</v>
      </c>
      <c r="E196" s="5" t="s">
        <v>107</v>
      </c>
      <c r="F196" s="7">
        <v>15</v>
      </c>
      <c r="G196" s="8">
        <v>1.7242450000000002</v>
      </c>
      <c r="H196" s="9">
        <v>5</v>
      </c>
      <c r="I196" s="8">
        <v>0.5</v>
      </c>
      <c r="J196" s="8"/>
      <c r="K196" s="15"/>
      <c r="L196" s="5"/>
      <c r="M196" s="8"/>
      <c r="N196" s="5"/>
      <c r="O196" s="8"/>
      <c r="P196" s="9"/>
      <c r="Q196" s="8"/>
      <c r="R196" s="8"/>
      <c r="S196" s="8"/>
      <c r="T196" s="16">
        <v>2.2242450000000002</v>
      </c>
    </row>
    <row r="197" spans="1:20" ht="15" outlineLevel="2">
      <c r="A197" s="5" t="s">
        <v>140</v>
      </c>
      <c r="B197" s="19" t="s">
        <v>145</v>
      </c>
      <c r="C197" s="6" t="s">
        <v>175</v>
      </c>
      <c r="D197" s="5" t="s">
        <v>304</v>
      </c>
      <c r="E197" s="5" t="s">
        <v>107</v>
      </c>
      <c r="F197" s="7" t="s">
        <v>138</v>
      </c>
      <c r="G197" s="8">
        <v>1.061865</v>
      </c>
      <c r="H197" s="9">
        <v>1</v>
      </c>
      <c r="I197" s="8">
        <v>0.06</v>
      </c>
      <c r="J197" s="8"/>
      <c r="K197" s="15"/>
      <c r="L197" s="5"/>
      <c r="M197" s="8"/>
      <c r="N197" s="5"/>
      <c r="O197" s="8"/>
      <c r="P197" s="9"/>
      <c r="Q197" s="8"/>
      <c r="R197" s="8"/>
      <c r="S197" s="8"/>
      <c r="T197" s="16">
        <v>1.1218650000000001</v>
      </c>
    </row>
    <row r="198" spans="1:20" ht="15" outlineLevel="2">
      <c r="A198" s="5" t="s">
        <v>140</v>
      </c>
      <c r="B198" s="19" t="s">
        <v>145</v>
      </c>
      <c r="C198" s="6" t="s">
        <v>175</v>
      </c>
      <c r="D198" s="5" t="s">
        <v>304</v>
      </c>
      <c r="E198" s="5" t="s">
        <v>107</v>
      </c>
      <c r="F198" s="7" t="s">
        <v>139</v>
      </c>
      <c r="G198" s="8">
        <v>5.673849999999999</v>
      </c>
      <c r="H198" s="9">
        <v>1</v>
      </c>
      <c r="I198" s="8">
        <v>0.06</v>
      </c>
      <c r="J198" s="8"/>
      <c r="K198" s="15"/>
      <c r="L198" s="5"/>
      <c r="M198" s="8"/>
      <c r="N198" s="5"/>
      <c r="O198" s="8"/>
      <c r="P198" s="9"/>
      <c r="Q198" s="8"/>
      <c r="R198" s="8"/>
      <c r="S198" s="8"/>
      <c r="T198" s="16">
        <v>5.733849999999999</v>
      </c>
    </row>
    <row r="199" spans="1:20" ht="15" outlineLevel="2">
      <c r="A199" s="5" t="s">
        <v>140</v>
      </c>
      <c r="B199" s="19" t="s">
        <v>145</v>
      </c>
      <c r="C199" s="6" t="s">
        <v>175</v>
      </c>
      <c r="D199" s="5" t="s">
        <v>304</v>
      </c>
      <c r="E199" s="5" t="s">
        <v>107</v>
      </c>
      <c r="F199" s="5" t="s">
        <v>110</v>
      </c>
      <c r="G199" s="52"/>
      <c r="H199" s="53"/>
      <c r="I199" s="52"/>
      <c r="J199" s="52">
        <v>75</v>
      </c>
      <c r="K199" s="15"/>
      <c r="L199" s="5"/>
      <c r="M199" s="52"/>
      <c r="N199" s="5"/>
      <c r="O199" s="52"/>
      <c r="P199" s="53"/>
      <c r="Q199" s="52"/>
      <c r="R199" s="52"/>
      <c r="S199" s="52"/>
      <c r="T199" s="16">
        <v>75</v>
      </c>
    </row>
    <row r="200" spans="1:20" s="72" customFormat="1" ht="15.75" outlineLevel="1" collapsed="1">
      <c r="A200" s="77"/>
      <c r="B200" s="78"/>
      <c r="C200" s="77"/>
      <c r="D200" s="78" t="s">
        <v>549</v>
      </c>
      <c r="E200" s="77"/>
      <c r="F200" s="77"/>
      <c r="G200" s="79">
        <f aca="true" t="shared" si="27" ref="G200:T200">SUBTOTAL(9,G196:G199)</f>
        <v>8.459959999999999</v>
      </c>
      <c r="H200" s="80">
        <f t="shared" si="27"/>
        <v>7</v>
      </c>
      <c r="I200" s="79">
        <f t="shared" si="27"/>
        <v>0.6200000000000001</v>
      </c>
      <c r="J200" s="79">
        <f t="shared" si="27"/>
        <v>75</v>
      </c>
      <c r="K200" s="81">
        <f t="shared" si="27"/>
        <v>0</v>
      </c>
      <c r="L200" s="82">
        <f t="shared" si="27"/>
        <v>0</v>
      </c>
      <c r="M200" s="79">
        <f t="shared" si="27"/>
        <v>0</v>
      </c>
      <c r="N200" s="83">
        <f t="shared" si="27"/>
        <v>0</v>
      </c>
      <c r="O200" s="79">
        <f t="shared" si="27"/>
        <v>0</v>
      </c>
      <c r="P200" s="80">
        <f t="shared" si="27"/>
        <v>0</v>
      </c>
      <c r="Q200" s="79">
        <f t="shared" si="27"/>
        <v>0</v>
      </c>
      <c r="R200" s="79">
        <f t="shared" si="27"/>
        <v>0</v>
      </c>
      <c r="S200" s="79">
        <f t="shared" si="27"/>
        <v>0</v>
      </c>
      <c r="T200" s="16">
        <f t="shared" si="27"/>
        <v>84.07996</v>
      </c>
    </row>
    <row r="201" spans="1:20" ht="15" outlineLevel="2">
      <c r="A201" s="5" t="s">
        <v>140</v>
      </c>
      <c r="B201" s="19" t="s">
        <v>158</v>
      </c>
      <c r="C201" s="6">
        <v>409300</v>
      </c>
      <c r="D201" s="5" t="s">
        <v>305</v>
      </c>
      <c r="E201" s="5" t="s">
        <v>107</v>
      </c>
      <c r="F201" s="7">
        <v>15</v>
      </c>
      <c r="G201" s="8">
        <v>666.6034109999995</v>
      </c>
      <c r="H201" s="9">
        <v>1920</v>
      </c>
      <c r="I201" s="8">
        <v>192</v>
      </c>
      <c r="J201" s="8"/>
      <c r="K201" s="15"/>
      <c r="L201" s="5"/>
      <c r="M201" s="8"/>
      <c r="N201" s="5"/>
      <c r="O201" s="8"/>
      <c r="P201" s="9"/>
      <c r="Q201" s="8"/>
      <c r="R201" s="8"/>
      <c r="S201" s="8"/>
      <c r="T201" s="16">
        <v>858.6034109999995</v>
      </c>
    </row>
    <row r="202" spans="1:20" ht="15" outlineLevel="2">
      <c r="A202" s="5" t="s">
        <v>140</v>
      </c>
      <c r="B202" s="19" t="s">
        <v>158</v>
      </c>
      <c r="C202" s="6">
        <v>409300</v>
      </c>
      <c r="D202" s="5" t="s">
        <v>305</v>
      </c>
      <c r="E202" s="5" t="s">
        <v>107</v>
      </c>
      <c r="F202" s="7" t="s">
        <v>137</v>
      </c>
      <c r="G202" s="8">
        <v>60.7038095</v>
      </c>
      <c r="H202" s="9">
        <v>23</v>
      </c>
      <c r="I202" s="8">
        <v>1.38</v>
      </c>
      <c r="J202" s="8"/>
      <c r="K202" s="15"/>
      <c r="L202" s="5"/>
      <c r="M202" s="8"/>
      <c r="N202" s="5"/>
      <c r="O202" s="8"/>
      <c r="P202" s="9"/>
      <c r="Q202" s="8"/>
      <c r="R202" s="8"/>
      <c r="S202" s="8"/>
      <c r="T202" s="16">
        <v>62.0838095</v>
      </c>
    </row>
    <row r="203" spans="1:20" ht="15" outlineLevel="2">
      <c r="A203" s="5" t="s">
        <v>140</v>
      </c>
      <c r="B203" s="19" t="s">
        <v>158</v>
      </c>
      <c r="C203" s="6">
        <v>409300</v>
      </c>
      <c r="D203" s="5" t="s">
        <v>305</v>
      </c>
      <c r="E203" s="5" t="s">
        <v>107</v>
      </c>
      <c r="F203" s="7" t="s">
        <v>138</v>
      </c>
      <c r="G203" s="8">
        <v>172.85645250000002</v>
      </c>
      <c r="H203" s="9">
        <v>131</v>
      </c>
      <c r="I203" s="8">
        <v>7.86</v>
      </c>
      <c r="J203" s="8"/>
      <c r="K203" s="15"/>
      <c r="L203" s="5"/>
      <c r="M203" s="8"/>
      <c r="N203" s="5"/>
      <c r="O203" s="8"/>
      <c r="P203" s="9"/>
      <c r="Q203" s="8"/>
      <c r="R203" s="8"/>
      <c r="S203" s="8"/>
      <c r="T203" s="16">
        <v>180.7164525</v>
      </c>
    </row>
    <row r="204" spans="1:20" ht="15" outlineLevel="2">
      <c r="A204" s="5" t="s">
        <v>140</v>
      </c>
      <c r="B204" s="19" t="s">
        <v>158</v>
      </c>
      <c r="C204" s="6">
        <v>409300</v>
      </c>
      <c r="D204" s="5" t="s">
        <v>305</v>
      </c>
      <c r="E204" s="5" t="s">
        <v>107</v>
      </c>
      <c r="F204" s="7" t="s">
        <v>139</v>
      </c>
      <c r="G204" s="8">
        <v>22.654799999999998</v>
      </c>
      <c r="H204" s="9">
        <v>42</v>
      </c>
      <c r="I204" s="8">
        <v>2.52</v>
      </c>
      <c r="J204" s="8"/>
      <c r="K204" s="15"/>
      <c r="L204" s="5"/>
      <c r="M204" s="8"/>
      <c r="N204" s="5"/>
      <c r="O204" s="8"/>
      <c r="P204" s="9"/>
      <c r="Q204" s="8"/>
      <c r="R204" s="8"/>
      <c r="S204" s="8"/>
      <c r="T204" s="16">
        <v>25.174799999999998</v>
      </c>
    </row>
    <row r="205" spans="1:20" ht="15" outlineLevel="2">
      <c r="A205" s="5" t="s">
        <v>140</v>
      </c>
      <c r="B205" s="19" t="s">
        <v>158</v>
      </c>
      <c r="C205" s="6">
        <v>409300</v>
      </c>
      <c r="D205" s="5" t="s">
        <v>305</v>
      </c>
      <c r="E205" s="5" t="s">
        <v>107</v>
      </c>
      <c r="F205" s="7" t="s">
        <v>116</v>
      </c>
      <c r="G205" s="8">
        <v>124.72640039999996</v>
      </c>
      <c r="H205" s="9">
        <v>175</v>
      </c>
      <c r="I205" s="8">
        <v>84</v>
      </c>
      <c r="J205" s="8"/>
      <c r="K205" s="15"/>
      <c r="L205" s="5"/>
      <c r="M205" s="8"/>
      <c r="N205" s="5"/>
      <c r="O205" s="8"/>
      <c r="P205" s="9"/>
      <c r="Q205" s="8"/>
      <c r="R205" s="8"/>
      <c r="S205" s="8"/>
      <c r="T205" s="16">
        <v>208.72640039999996</v>
      </c>
    </row>
    <row r="206" spans="1:20" ht="15" outlineLevel="2">
      <c r="A206" s="5" t="s">
        <v>140</v>
      </c>
      <c r="B206" s="19" t="s">
        <v>158</v>
      </c>
      <c r="C206" s="6">
        <v>409300</v>
      </c>
      <c r="D206" s="5" t="s">
        <v>305</v>
      </c>
      <c r="E206" s="5" t="s">
        <v>107</v>
      </c>
      <c r="F206" s="5" t="s">
        <v>110</v>
      </c>
      <c r="G206" s="52"/>
      <c r="H206" s="53"/>
      <c r="I206" s="52"/>
      <c r="J206" s="52">
        <v>180</v>
      </c>
      <c r="K206" s="15"/>
      <c r="L206" s="5"/>
      <c r="M206" s="52"/>
      <c r="N206" s="5"/>
      <c r="O206" s="52"/>
      <c r="P206" s="53"/>
      <c r="Q206" s="52"/>
      <c r="R206" s="52"/>
      <c r="S206" s="52"/>
      <c r="T206" s="16">
        <v>180</v>
      </c>
    </row>
    <row r="207" spans="1:20" ht="15" outlineLevel="2">
      <c r="A207" s="5" t="s">
        <v>140</v>
      </c>
      <c r="B207" s="19" t="s">
        <v>158</v>
      </c>
      <c r="C207" s="6">
        <v>409300</v>
      </c>
      <c r="D207" s="5" t="s">
        <v>305</v>
      </c>
      <c r="E207" s="5" t="s">
        <v>36</v>
      </c>
      <c r="F207" s="5" t="s">
        <v>36</v>
      </c>
      <c r="G207" s="52"/>
      <c r="H207" s="53"/>
      <c r="I207" s="52"/>
      <c r="J207" s="52"/>
      <c r="K207" s="15"/>
      <c r="L207" s="5"/>
      <c r="M207" s="52"/>
      <c r="N207" s="15">
        <v>0.75</v>
      </c>
      <c r="O207" s="52">
        <v>54</v>
      </c>
      <c r="P207" s="53"/>
      <c r="Q207" s="52"/>
      <c r="R207" s="52"/>
      <c r="S207" s="52"/>
      <c r="T207" s="16">
        <v>54</v>
      </c>
    </row>
    <row r="208" spans="1:20" ht="15" outlineLevel="2">
      <c r="A208" s="12" t="s">
        <v>140</v>
      </c>
      <c r="B208" s="20" t="s">
        <v>158</v>
      </c>
      <c r="C208" s="12">
        <v>409300</v>
      </c>
      <c r="D208" s="12" t="s">
        <v>305</v>
      </c>
      <c r="E208" s="12" t="s">
        <v>111</v>
      </c>
      <c r="F208" s="12" t="s">
        <v>111</v>
      </c>
      <c r="G208" s="54"/>
      <c r="H208" s="55"/>
      <c r="I208" s="54"/>
      <c r="J208" s="54"/>
      <c r="K208" s="14">
        <v>2</v>
      </c>
      <c r="L208" s="13">
        <v>0.4</v>
      </c>
      <c r="M208" s="54">
        <v>2508</v>
      </c>
      <c r="N208" s="56"/>
      <c r="O208" s="54"/>
      <c r="P208" s="55"/>
      <c r="Q208" s="54"/>
      <c r="R208" s="54"/>
      <c r="S208" s="54"/>
      <c r="T208" s="16">
        <v>2508</v>
      </c>
    </row>
    <row r="209" spans="1:20" s="72" customFormat="1" ht="15.75" outlineLevel="1" collapsed="1">
      <c r="A209" s="77"/>
      <c r="B209" s="78"/>
      <c r="C209" s="77"/>
      <c r="D209" s="78" t="s">
        <v>550</v>
      </c>
      <c r="E209" s="77"/>
      <c r="F209" s="77"/>
      <c r="G209" s="79">
        <f aca="true" t="shared" si="28" ref="G209:T209">SUBTOTAL(9,G201:G208)</f>
        <v>1047.5448733999995</v>
      </c>
      <c r="H209" s="80">
        <f t="shared" si="28"/>
        <v>2291</v>
      </c>
      <c r="I209" s="79">
        <f t="shared" si="28"/>
        <v>287.76</v>
      </c>
      <c r="J209" s="79">
        <f t="shared" si="28"/>
        <v>180</v>
      </c>
      <c r="K209" s="81">
        <f t="shared" si="28"/>
        <v>2</v>
      </c>
      <c r="L209" s="82">
        <f t="shared" si="28"/>
        <v>0.4</v>
      </c>
      <c r="M209" s="79">
        <f t="shared" si="28"/>
        <v>2508</v>
      </c>
      <c r="N209" s="83">
        <f t="shared" si="28"/>
        <v>0.75</v>
      </c>
      <c r="O209" s="79">
        <f t="shared" si="28"/>
        <v>54</v>
      </c>
      <c r="P209" s="80">
        <f t="shared" si="28"/>
        <v>0</v>
      </c>
      <c r="Q209" s="79">
        <f t="shared" si="28"/>
        <v>0</v>
      </c>
      <c r="R209" s="79">
        <f t="shared" si="28"/>
        <v>0</v>
      </c>
      <c r="S209" s="79">
        <f t="shared" si="28"/>
        <v>0</v>
      </c>
      <c r="T209" s="16">
        <f t="shared" si="28"/>
        <v>4077.3048733999995</v>
      </c>
    </row>
    <row r="210" spans="1:20" ht="15" outlineLevel="2">
      <c r="A210" s="5" t="s">
        <v>140</v>
      </c>
      <c r="B210" s="19" t="s">
        <v>176</v>
      </c>
      <c r="C210" s="6">
        <v>409250</v>
      </c>
      <c r="D210" s="5" t="s">
        <v>306</v>
      </c>
      <c r="E210" s="5" t="s">
        <v>107</v>
      </c>
      <c r="F210" s="7" t="s">
        <v>138</v>
      </c>
      <c r="G210" s="8">
        <v>1.233786</v>
      </c>
      <c r="H210" s="9">
        <v>1</v>
      </c>
      <c r="I210" s="8">
        <v>0.06</v>
      </c>
      <c r="J210" s="8"/>
      <c r="K210" s="15"/>
      <c r="L210" s="5"/>
      <c r="M210" s="8"/>
      <c r="N210" s="5"/>
      <c r="O210" s="8"/>
      <c r="P210" s="9"/>
      <c r="Q210" s="8"/>
      <c r="R210" s="8"/>
      <c r="S210" s="8"/>
      <c r="T210" s="16">
        <v>1.293786</v>
      </c>
    </row>
    <row r="211" spans="1:20" ht="15" outlineLevel="2">
      <c r="A211" s="5" t="s">
        <v>140</v>
      </c>
      <c r="B211" s="19" t="s">
        <v>176</v>
      </c>
      <c r="C211" s="6">
        <v>409250</v>
      </c>
      <c r="D211" s="5" t="s">
        <v>306</v>
      </c>
      <c r="E211" s="5" t="s">
        <v>107</v>
      </c>
      <c r="F211" s="5" t="s">
        <v>110</v>
      </c>
      <c r="G211" s="52"/>
      <c r="H211" s="53"/>
      <c r="I211" s="52"/>
      <c r="J211" s="52">
        <v>15</v>
      </c>
      <c r="K211" s="15"/>
      <c r="L211" s="5"/>
      <c r="M211" s="52"/>
      <c r="N211" s="5"/>
      <c r="O211" s="52"/>
      <c r="P211" s="53"/>
      <c r="Q211" s="52"/>
      <c r="R211" s="52"/>
      <c r="S211" s="52"/>
      <c r="T211" s="16">
        <v>15</v>
      </c>
    </row>
    <row r="212" spans="1:20" ht="15" outlineLevel="2">
      <c r="A212" s="12" t="s">
        <v>140</v>
      </c>
      <c r="B212" s="20" t="s">
        <v>176</v>
      </c>
      <c r="C212" s="12">
        <v>409250</v>
      </c>
      <c r="D212" s="12" t="s">
        <v>306</v>
      </c>
      <c r="E212" s="12" t="s">
        <v>111</v>
      </c>
      <c r="F212" s="12" t="s">
        <v>111</v>
      </c>
      <c r="G212" s="54"/>
      <c r="H212" s="55"/>
      <c r="I212" s="54"/>
      <c r="J212" s="54"/>
      <c r="K212" s="14">
        <v>1</v>
      </c>
      <c r="L212" s="13">
        <v>0.1</v>
      </c>
      <c r="M212" s="54">
        <v>313.5</v>
      </c>
      <c r="N212" s="56"/>
      <c r="O212" s="54"/>
      <c r="P212" s="55"/>
      <c r="Q212" s="54"/>
      <c r="R212" s="54"/>
      <c r="S212" s="54"/>
      <c r="T212" s="16">
        <v>313.5</v>
      </c>
    </row>
    <row r="213" spans="1:20" s="72" customFormat="1" ht="15.75" outlineLevel="1" collapsed="1">
      <c r="A213" s="77"/>
      <c r="B213" s="78"/>
      <c r="C213" s="77"/>
      <c r="D213" s="78" t="s">
        <v>551</v>
      </c>
      <c r="E213" s="77"/>
      <c r="F213" s="77"/>
      <c r="G213" s="79">
        <f aca="true" t="shared" si="29" ref="G213:T213">SUBTOTAL(9,G210:G212)</f>
        <v>1.233786</v>
      </c>
      <c r="H213" s="80">
        <f t="shared" si="29"/>
        <v>1</v>
      </c>
      <c r="I213" s="79">
        <f t="shared" si="29"/>
        <v>0.06</v>
      </c>
      <c r="J213" s="79">
        <f t="shared" si="29"/>
        <v>15</v>
      </c>
      <c r="K213" s="81">
        <f t="shared" si="29"/>
        <v>1</v>
      </c>
      <c r="L213" s="82">
        <f t="shared" si="29"/>
        <v>0.1</v>
      </c>
      <c r="M213" s="79">
        <f t="shared" si="29"/>
        <v>313.5</v>
      </c>
      <c r="N213" s="83">
        <f t="shared" si="29"/>
        <v>0</v>
      </c>
      <c r="O213" s="79">
        <f t="shared" si="29"/>
        <v>0</v>
      </c>
      <c r="P213" s="80">
        <f t="shared" si="29"/>
        <v>0</v>
      </c>
      <c r="Q213" s="79">
        <f t="shared" si="29"/>
        <v>0</v>
      </c>
      <c r="R213" s="79">
        <f t="shared" si="29"/>
        <v>0</v>
      </c>
      <c r="S213" s="79">
        <f t="shared" si="29"/>
        <v>0</v>
      </c>
      <c r="T213" s="16">
        <f t="shared" si="29"/>
        <v>329.793786</v>
      </c>
    </row>
    <row r="214" spans="1:20" ht="15" outlineLevel="2">
      <c r="A214" s="5" t="s">
        <v>140</v>
      </c>
      <c r="B214" s="19" t="s">
        <v>145</v>
      </c>
      <c r="C214" s="6">
        <v>403310</v>
      </c>
      <c r="D214" s="5" t="s">
        <v>336</v>
      </c>
      <c r="E214" s="5" t="s">
        <v>107</v>
      </c>
      <c r="F214" s="7">
        <v>15</v>
      </c>
      <c r="G214" s="8">
        <v>3834.8083790000005</v>
      </c>
      <c r="H214" s="9">
        <v>11095</v>
      </c>
      <c r="I214" s="8">
        <v>1109.5</v>
      </c>
      <c r="J214" s="8"/>
      <c r="K214" s="15"/>
      <c r="L214" s="5"/>
      <c r="M214" s="8"/>
      <c r="N214" s="5"/>
      <c r="O214" s="8"/>
      <c r="P214" s="9"/>
      <c r="Q214" s="8"/>
      <c r="R214" s="8"/>
      <c r="S214" s="8"/>
      <c r="T214" s="16">
        <v>4944.308379</v>
      </c>
    </row>
    <row r="215" spans="1:20" ht="15" outlineLevel="2">
      <c r="A215" s="5" t="s">
        <v>140</v>
      </c>
      <c r="B215" s="19" t="s">
        <v>145</v>
      </c>
      <c r="C215" s="6">
        <v>403310</v>
      </c>
      <c r="D215" s="5" t="s">
        <v>336</v>
      </c>
      <c r="E215" s="5" t="s">
        <v>107</v>
      </c>
      <c r="F215" s="7" t="s">
        <v>137</v>
      </c>
      <c r="G215" s="8">
        <v>39.878415000000004</v>
      </c>
      <c r="H215" s="9">
        <v>10</v>
      </c>
      <c r="I215" s="8">
        <v>0.6</v>
      </c>
      <c r="J215" s="8"/>
      <c r="K215" s="15"/>
      <c r="L215" s="5"/>
      <c r="M215" s="8"/>
      <c r="N215" s="5"/>
      <c r="O215" s="8"/>
      <c r="P215" s="9"/>
      <c r="Q215" s="8"/>
      <c r="R215" s="8"/>
      <c r="S215" s="8"/>
      <c r="T215" s="16">
        <v>40.478415000000005</v>
      </c>
    </row>
    <row r="216" spans="1:20" ht="15" outlineLevel="2">
      <c r="A216" s="5" t="s">
        <v>140</v>
      </c>
      <c r="B216" s="19" t="s">
        <v>145</v>
      </c>
      <c r="C216" s="6">
        <v>403310</v>
      </c>
      <c r="D216" s="5" t="s">
        <v>336</v>
      </c>
      <c r="E216" s="5" t="s">
        <v>107</v>
      </c>
      <c r="F216" s="7" t="s">
        <v>138</v>
      </c>
      <c r="G216" s="8">
        <v>87.78084</v>
      </c>
      <c r="H216" s="9">
        <v>47</v>
      </c>
      <c r="I216" s="8">
        <v>2.82</v>
      </c>
      <c r="J216" s="8"/>
      <c r="K216" s="15"/>
      <c r="L216" s="5"/>
      <c r="M216" s="8"/>
      <c r="N216" s="5"/>
      <c r="O216" s="8"/>
      <c r="P216" s="9"/>
      <c r="Q216" s="8"/>
      <c r="R216" s="8"/>
      <c r="S216" s="8"/>
      <c r="T216" s="16">
        <v>90.60083999999999</v>
      </c>
    </row>
    <row r="217" spans="1:20" ht="15" outlineLevel="2">
      <c r="A217" s="5" t="s">
        <v>140</v>
      </c>
      <c r="B217" s="19" t="s">
        <v>145</v>
      </c>
      <c r="C217" s="6">
        <v>403310</v>
      </c>
      <c r="D217" s="5" t="s">
        <v>336</v>
      </c>
      <c r="E217" s="5" t="s">
        <v>107</v>
      </c>
      <c r="F217" s="7" t="s">
        <v>139</v>
      </c>
      <c r="G217" s="8">
        <v>336.1730749999999</v>
      </c>
      <c r="H217" s="9">
        <v>492</v>
      </c>
      <c r="I217" s="8">
        <v>29.52</v>
      </c>
      <c r="J217" s="8"/>
      <c r="K217" s="15"/>
      <c r="L217" s="5"/>
      <c r="M217" s="8"/>
      <c r="N217" s="5"/>
      <c r="O217" s="8"/>
      <c r="P217" s="9"/>
      <c r="Q217" s="8"/>
      <c r="R217" s="8"/>
      <c r="S217" s="8"/>
      <c r="T217" s="16">
        <v>365.6930749999999</v>
      </c>
    </row>
    <row r="218" spans="1:20" ht="15" outlineLevel="2">
      <c r="A218" s="5" t="s">
        <v>140</v>
      </c>
      <c r="B218" s="19" t="s">
        <v>145</v>
      </c>
      <c r="C218" s="6">
        <v>403310</v>
      </c>
      <c r="D218" s="5" t="s">
        <v>336</v>
      </c>
      <c r="E218" s="5" t="s">
        <v>107</v>
      </c>
      <c r="F218" s="7" t="s">
        <v>116</v>
      </c>
      <c r="G218" s="8">
        <v>69.8903772</v>
      </c>
      <c r="H218" s="9">
        <v>77</v>
      </c>
      <c r="I218" s="8">
        <v>36.96</v>
      </c>
      <c r="J218" s="8"/>
      <c r="K218" s="15"/>
      <c r="L218" s="5"/>
      <c r="M218" s="8"/>
      <c r="N218" s="5"/>
      <c r="O218" s="8"/>
      <c r="P218" s="9"/>
      <c r="Q218" s="8"/>
      <c r="R218" s="8"/>
      <c r="S218" s="8"/>
      <c r="T218" s="16">
        <v>106.8503772</v>
      </c>
    </row>
    <row r="219" spans="1:20" ht="15" outlineLevel="2">
      <c r="A219" s="5" t="s">
        <v>140</v>
      </c>
      <c r="B219" s="19" t="s">
        <v>145</v>
      </c>
      <c r="C219" s="6">
        <v>403310</v>
      </c>
      <c r="D219" s="5" t="s">
        <v>336</v>
      </c>
      <c r="E219" s="5" t="s">
        <v>107</v>
      </c>
      <c r="F219" s="5" t="s">
        <v>110</v>
      </c>
      <c r="G219" s="52"/>
      <c r="H219" s="53"/>
      <c r="I219" s="52"/>
      <c r="J219" s="52">
        <v>180</v>
      </c>
      <c r="K219" s="15"/>
      <c r="L219" s="5"/>
      <c r="M219" s="52"/>
      <c r="N219" s="5"/>
      <c r="O219" s="52"/>
      <c r="P219" s="53"/>
      <c r="Q219" s="52"/>
      <c r="R219" s="52"/>
      <c r="S219" s="52"/>
      <c r="T219" s="16">
        <v>180</v>
      </c>
    </row>
    <row r="220" spans="1:20" ht="15" outlineLevel="2">
      <c r="A220" s="5" t="s">
        <v>140</v>
      </c>
      <c r="B220" s="19" t="s">
        <v>145</v>
      </c>
      <c r="C220" s="6">
        <v>403310</v>
      </c>
      <c r="D220" s="5" t="s">
        <v>336</v>
      </c>
      <c r="E220" s="5" t="s">
        <v>36</v>
      </c>
      <c r="F220" s="5" t="s">
        <v>36</v>
      </c>
      <c r="G220" s="52"/>
      <c r="H220" s="53"/>
      <c r="I220" s="52"/>
      <c r="J220" s="52"/>
      <c r="K220" s="15"/>
      <c r="L220" s="5"/>
      <c r="M220" s="52"/>
      <c r="N220" s="15">
        <v>0.75</v>
      </c>
      <c r="O220" s="52">
        <v>54</v>
      </c>
      <c r="P220" s="53"/>
      <c r="Q220" s="52"/>
      <c r="R220" s="52"/>
      <c r="S220" s="52"/>
      <c r="T220" s="16">
        <v>54</v>
      </c>
    </row>
    <row r="221" spans="1:20" ht="15" outlineLevel="2">
      <c r="A221" s="5" t="s">
        <v>140</v>
      </c>
      <c r="B221" s="19" t="s">
        <v>145</v>
      </c>
      <c r="C221" s="6">
        <v>403310</v>
      </c>
      <c r="D221" s="5" t="s">
        <v>336</v>
      </c>
      <c r="E221" s="5" t="s">
        <v>107</v>
      </c>
      <c r="F221" s="7" t="s">
        <v>154</v>
      </c>
      <c r="G221" s="8">
        <v>0.30800000000000005</v>
      </c>
      <c r="H221" s="9">
        <v>1</v>
      </c>
      <c r="I221" s="8">
        <v>0.06</v>
      </c>
      <c r="J221" s="8"/>
      <c r="K221" s="15"/>
      <c r="L221" s="5"/>
      <c r="M221" s="8"/>
      <c r="N221" s="5"/>
      <c r="O221" s="8"/>
      <c r="P221" s="9"/>
      <c r="Q221" s="8"/>
      <c r="R221" s="8"/>
      <c r="S221" s="8"/>
      <c r="T221" s="16">
        <v>0.36800000000000005</v>
      </c>
    </row>
    <row r="222" spans="1:20" ht="15" outlineLevel="2">
      <c r="A222" s="12" t="s">
        <v>140</v>
      </c>
      <c r="B222" s="20" t="s">
        <v>145</v>
      </c>
      <c r="C222" s="12">
        <v>403310</v>
      </c>
      <c r="D222" s="12" t="s">
        <v>336</v>
      </c>
      <c r="E222" s="12" t="s">
        <v>111</v>
      </c>
      <c r="F222" s="12" t="s">
        <v>111</v>
      </c>
      <c r="G222" s="54"/>
      <c r="H222" s="55"/>
      <c r="I222" s="54"/>
      <c r="J222" s="54"/>
      <c r="K222" s="14">
        <v>2.2</v>
      </c>
      <c r="L222" s="13">
        <v>0.32</v>
      </c>
      <c r="M222" s="54">
        <v>2207.04</v>
      </c>
      <c r="N222" s="56"/>
      <c r="O222" s="54"/>
      <c r="P222" s="55"/>
      <c r="Q222" s="54"/>
      <c r="R222" s="54"/>
      <c r="S222" s="54"/>
      <c r="T222" s="16">
        <v>2207.04</v>
      </c>
    </row>
    <row r="223" spans="1:20" s="72" customFormat="1" ht="15.75" outlineLevel="1" collapsed="1">
      <c r="A223" s="77"/>
      <c r="B223" s="78"/>
      <c r="C223" s="77"/>
      <c r="D223" s="78" t="s">
        <v>583</v>
      </c>
      <c r="E223" s="77"/>
      <c r="F223" s="77"/>
      <c r="G223" s="79">
        <f aca="true" t="shared" si="30" ref="G223:T223">SUBTOTAL(9,G214:G222)</f>
        <v>4368.839086200001</v>
      </c>
      <c r="H223" s="80">
        <f t="shared" si="30"/>
        <v>11722</v>
      </c>
      <c r="I223" s="79">
        <f t="shared" si="30"/>
        <v>1179.4599999999998</v>
      </c>
      <c r="J223" s="79">
        <f t="shared" si="30"/>
        <v>180</v>
      </c>
      <c r="K223" s="81">
        <f t="shared" si="30"/>
        <v>2.2</v>
      </c>
      <c r="L223" s="82">
        <f t="shared" si="30"/>
        <v>0.32</v>
      </c>
      <c r="M223" s="79">
        <f t="shared" si="30"/>
        <v>2207.04</v>
      </c>
      <c r="N223" s="83">
        <f t="shared" si="30"/>
        <v>0.75</v>
      </c>
      <c r="O223" s="79">
        <f t="shared" si="30"/>
        <v>54</v>
      </c>
      <c r="P223" s="80">
        <f t="shared" si="30"/>
        <v>0</v>
      </c>
      <c r="Q223" s="79">
        <f t="shared" si="30"/>
        <v>0</v>
      </c>
      <c r="R223" s="79">
        <f t="shared" si="30"/>
        <v>0</v>
      </c>
      <c r="S223" s="79">
        <f t="shared" si="30"/>
        <v>0</v>
      </c>
      <c r="T223" s="16">
        <f t="shared" si="30"/>
        <v>7989.339086200001</v>
      </c>
    </row>
    <row r="224" spans="1:20" ht="15" outlineLevel="2">
      <c r="A224" s="5" t="s">
        <v>140</v>
      </c>
      <c r="B224" s="19" t="s">
        <v>145</v>
      </c>
      <c r="C224" s="6">
        <v>403320</v>
      </c>
      <c r="D224" s="5" t="s">
        <v>337</v>
      </c>
      <c r="E224" s="5" t="s">
        <v>107</v>
      </c>
      <c r="F224" s="7">
        <v>15</v>
      </c>
      <c r="G224" s="8">
        <v>353.99007200000005</v>
      </c>
      <c r="H224" s="9">
        <v>1000</v>
      </c>
      <c r="I224" s="8">
        <v>100</v>
      </c>
      <c r="J224" s="8"/>
      <c r="K224" s="15"/>
      <c r="L224" s="5"/>
      <c r="M224" s="8"/>
      <c r="N224" s="5"/>
      <c r="O224" s="8"/>
      <c r="P224" s="9"/>
      <c r="Q224" s="8"/>
      <c r="R224" s="8"/>
      <c r="S224" s="8"/>
      <c r="T224" s="16">
        <v>453.99007200000005</v>
      </c>
    </row>
    <row r="225" spans="1:20" ht="15" outlineLevel="2">
      <c r="A225" s="5" t="s">
        <v>140</v>
      </c>
      <c r="B225" s="19" t="s">
        <v>145</v>
      </c>
      <c r="C225" s="6">
        <v>403320</v>
      </c>
      <c r="D225" s="5" t="s">
        <v>337</v>
      </c>
      <c r="E225" s="5" t="s">
        <v>107</v>
      </c>
      <c r="F225" s="7" t="s">
        <v>137</v>
      </c>
      <c r="G225" s="8">
        <v>1.9578550000000001</v>
      </c>
      <c r="H225" s="9">
        <v>1</v>
      </c>
      <c r="I225" s="8">
        <v>0.06</v>
      </c>
      <c r="J225" s="8"/>
      <c r="K225" s="15"/>
      <c r="L225" s="5"/>
      <c r="M225" s="8"/>
      <c r="N225" s="5"/>
      <c r="O225" s="8"/>
      <c r="P225" s="9"/>
      <c r="Q225" s="8"/>
      <c r="R225" s="8"/>
      <c r="S225" s="8"/>
      <c r="T225" s="16">
        <v>2.017855</v>
      </c>
    </row>
    <row r="226" spans="1:20" ht="15" outlineLevel="2">
      <c r="A226" s="5" t="s">
        <v>140</v>
      </c>
      <c r="B226" s="19" t="s">
        <v>145</v>
      </c>
      <c r="C226" s="6">
        <v>403320</v>
      </c>
      <c r="D226" s="5" t="s">
        <v>337</v>
      </c>
      <c r="E226" s="5" t="s">
        <v>107</v>
      </c>
      <c r="F226" s="7" t="s">
        <v>138</v>
      </c>
      <c r="G226" s="8">
        <v>5.137404</v>
      </c>
      <c r="H226" s="9">
        <v>3</v>
      </c>
      <c r="I226" s="8">
        <v>0.18</v>
      </c>
      <c r="J226" s="8"/>
      <c r="K226" s="15"/>
      <c r="L226" s="5"/>
      <c r="M226" s="8"/>
      <c r="N226" s="5"/>
      <c r="O226" s="8"/>
      <c r="P226" s="9"/>
      <c r="Q226" s="8"/>
      <c r="R226" s="8"/>
      <c r="S226" s="8"/>
      <c r="T226" s="16">
        <v>5.317404</v>
      </c>
    </row>
    <row r="227" spans="1:20" ht="15" outlineLevel="2">
      <c r="A227" s="5" t="s">
        <v>140</v>
      </c>
      <c r="B227" s="19" t="s">
        <v>145</v>
      </c>
      <c r="C227" s="6">
        <v>403320</v>
      </c>
      <c r="D227" s="5" t="s">
        <v>337</v>
      </c>
      <c r="E227" s="5" t="s">
        <v>107</v>
      </c>
      <c r="F227" s="7" t="s">
        <v>139</v>
      </c>
      <c r="G227" s="8">
        <v>579.12855</v>
      </c>
      <c r="H227" s="9">
        <v>121</v>
      </c>
      <c r="I227" s="8">
        <v>7.26</v>
      </c>
      <c r="J227" s="8"/>
      <c r="K227" s="15"/>
      <c r="L227" s="5"/>
      <c r="M227" s="8"/>
      <c r="N227" s="5"/>
      <c r="O227" s="8"/>
      <c r="P227" s="9"/>
      <c r="Q227" s="8"/>
      <c r="R227" s="8"/>
      <c r="S227" s="8"/>
      <c r="T227" s="16">
        <v>586.38855</v>
      </c>
    </row>
    <row r="228" spans="1:20" ht="15" outlineLevel="2">
      <c r="A228" s="5" t="s">
        <v>140</v>
      </c>
      <c r="B228" s="19" t="s">
        <v>145</v>
      </c>
      <c r="C228" s="6">
        <v>403320</v>
      </c>
      <c r="D228" s="5" t="s">
        <v>337</v>
      </c>
      <c r="E228" s="5" t="s">
        <v>107</v>
      </c>
      <c r="F228" s="5" t="s">
        <v>110</v>
      </c>
      <c r="G228" s="52"/>
      <c r="H228" s="53"/>
      <c r="I228" s="52"/>
      <c r="J228" s="52">
        <v>180</v>
      </c>
      <c r="K228" s="15"/>
      <c r="L228" s="5"/>
      <c r="M228" s="52"/>
      <c r="N228" s="5"/>
      <c r="O228" s="52"/>
      <c r="P228" s="53"/>
      <c r="Q228" s="52"/>
      <c r="R228" s="52"/>
      <c r="S228" s="52"/>
      <c r="T228" s="16">
        <v>180</v>
      </c>
    </row>
    <row r="229" spans="1:20" ht="15" outlineLevel="2">
      <c r="A229" s="5" t="s">
        <v>140</v>
      </c>
      <c r="B229" s="19" t="s">
        <v>145</v>
      </c>
      <c r="C229" s="6">
        <v>403320</v>
      </c>
      <c r="D229" s="5" t="s">
        <v>337</v>
      </c>
      <c r="E229" s="5" t="s">
        <v>36</v>
      </c>
      <c r="F229" s="5" t="s">
        <v>36</v>
      </c>
      <c r="G229" s="52"/>
      <c r="H229" s="53"/>
      <c r="I229" s="52"/>
      <c r="J229" s="52"/>
      <c r="K229" s="15"/>
      <c r="L229" s="5"/>
      <c r="M229" s="52"/>
      <c r="N229" s="15">
        <v>0.25</v>
      </c>
      <c r="O229" s="52">
        <v>18</v>
      </c>
      <c r="P229" s="53"/>
      <c r="Q229" s="52"/>
      <c r="R229" s="52"/>
      <c r="S229" s="52"/>
      <c r="T229" s="16">
        <v>18</v>
      </c>
    </row>
    <row r="230" spans="1:20" ht="15" outlineLevel="2">
      <c r="A230" s="5" t="s">
        <v>140</v>
      </c>
      <c r="B230" s="19" t="s">
        <v>145</v>
      </c>
      <c r="C230" s="6">
        <v>403320</v>
      </c>
      <c r="D230" s="5" t="s">
        <v>337</v>
      </c>
      <c r="E230" s="5" t="s">
        <v>107</v>
      </c>
      <c r="F230" s="7" t="s">
        <v>143</v>
      </c>
      <c r="G230" s="8">
        <v>0.98</v>
      </c>
      <c r="H230" s="9">
        <v>1</v>
      </c>
      <c r="I230" s="8">
        <v>0.06</v>
      </c>
      <c r="J230" s="8"/>
      <c r="K230" s="15"/>
      <c r="L230" s="5"/>
      <c r="M230" s="8"/>
      <c r="N230" s="5"/>
      <c r="O230" s="8"/>
      <c r="P230" s="9"/>
      <c r="Q230" s="8"/>
      <c r="R230" s="8"/>
      <c r="S230" s="8"/>
      <c r="T230" s="16">
        <v>1.04</v>
      </c>
    </row>
    <row r="231" spans="1:20" ht="15" outlineLevel="2">
      <c r="A231" s="12" t="s">
        <v>140</v>
      </c>
      <c r="B231" s="20" t="s">
        <v>145</v>
      </c>
      <c r="C231" s="12">
        <v>403320</v>
      </c>
      <c r="D231" s="12" t="s">
        <v>337</v>
      </c>
      <c r="E231" s="12" t="s">
        <v>111</v>
      </c>
      <c r="F231" s="12" t="s">
        <v>111</v>
      </c>
      <c r="G231" s="54"/>
      <c r="H231" s="55"/>
      <c r="I231" s="54"/>
      <c r="J231" s="54"/>
      <c r="K231" s="14">
        <v>1</v>
      </c>
      <c r="L231" s="13">
        <v>1</v>
      </c>
      <c r="M231" s="54">
        <v>3135</v>
      </c>
      <c r="N231" s="56"/>
      <c r="O231" s="54"/>
      <c r="P231" s="55"/>
      <c r="Q231" s="54"/>
      <c r="R231" s="54"/>
      <c r="S231" s="54"/>
      <c r="T231" s="16">
        <v>3135</v>
      </c>
    </row>
    <row r="232" spans="1:20" s="72" customFormat="1" ht="15.75" outlineLevel="1" collapsed="1">
      <c r="A232" s="77"/>
      <c r="B232" s="78"/>
      <c r="C232" s="77"/>
      <c r="D232" s="78" t="s">
        <v>584</v>
      </c>
      <c r="E232" s="77"/>
      <c r="F232" s="77"/>
      <c r="G232" s="79">
        <f aca="true" t="shared" si="31" ref="G232:T232">SUBTOTAL(9,G224:G231)</f>
        <v>941.1938810000001</v>
      </c>
      <c r="H232" s="80">
        <f t="shared" si="31"/>
        <v>1126</v>
      </c>
      <c r="I232" s="79">
        <f t="shared" si="31"/>
        <v>107.56000000000002</v>
      </c>
      <c r="J232" s="79">
        <f t="shared" si="31"/>
        <v>180</v>
      </c>
      <c r="K232" s="81">
        <f t="shared" si="31"/>
        <v>1</v>
      </c>
      <c r="L232" s="82">
        <f t="shared" si="31"/>
        <v>1</v>
      </c>
      <c r="M232" s="79">
        <f t="shared" si="31"/>
        <v>3135</v>
      </c>
      <c r="N232" s="83">
        <f t="shared" si="31"/>
        <v>0.25</v>
      </c>
      <c r="O232" s="79">
        <f t="shared" si="31"/>
        <v>18</v>
      </c>
      <c r="P232" s="80">
        <f t="shared" si="31"/>
        <v>0</v>
      </c>
      <c r="Q232" s="79">
        <f t="shared" si="31"/>
        <v>0</v>
      </c>
      <c r="R232" s="79">
        <f t="shared" si="31"/>
        <v>0</v>
      </c>
      <c r="S232" s="79">
        <f t="shared" si="31"/>
        <v>0</v>
      </c>
      <c r="T232" s="16">
        <f t="shared" si="31"/>
        <v>4381.753881000001</v>
      </c>
    </row>
    <row r="233" spans="1:20" ht="15" outlineLevel="2">
      <c r="A233" s="5" t="s">
        <v>140</v>
      </c>
      <c r="B233" s="19" t="s">
        <v>142</v>
      </c>
      <c r="C233" s="6" t="s">
        <v>155</v>
      </c>
      <c r="D233" s="5" t="s">
        <v>345</v>
      </c>
      <c r="E233" s="5" t="s">
        <v>107</v>
      </c>
      <c r="F233" s="7" t="s">
        <v>137</v>
      </c>
      <c r="G233" s="8">
        <v>307.671761</v>
      </c>
      <c r="H233" s="9">
        <v>65</v>
      </c>
      <c r="I233" s="8">
        <v>3.9</v>
      </c>
      <c r="J233" s="8"/>
      <c r="K233" s="15"/>
      <c r="L233" s="5"/>
      <c r="M233" s="8"/>
      <c r="N233" s="5"/>
      <c r="O233" s="8"/>
      <c r="P233" s="9"/>
      <c r="Q233" s="8"/>
      <c r="R233" s="8"/>
      <c r="S233" s="8"/>
      <c r="T233" s="16">
        <v>311.571761</v>
      </c>
    </row>
    <row r="234" spans="1:20" ht="15" outlineLevel="2">
      <c r="A234" s="5" t="s">
        <v>140</v>
      </c>
      <c r="B234" s="19" t="s">
        <v>142</v>
      </c>
      <c r="C234" s="6" t="s">
        <v>155</v>
      </c>
      <c r="D234" s="5" t="s">
        <v>345</v>
      </c>
      <c r="E234" s="5" t="s">
        <v>107</v>
      </c>
      <c r="F234" s="7" t="s">
        <v>138</v>
      </c>
      <c r="G234" s="8">
        <v>4.105878</v>
      </c>
      <c r="H234" s="9">
        <v>3</v>
      </c>
      <c r="I234" s="8">
        <v>0.18</v>
      </c>
      <c r="J234" s="8"/>
      <c r="K234" s="15"/>
      <c r="L234" s="5"/>
      <c r="M234" s="8"/>
      <c r="N234" s="5"/>
      <c r="O234" s="8"/>
      <c r="P234" s="9"/>
      <c r="Q234" s="8"/>
      <c r="R234" s="8"/>
      <c r="S234" s="8"/>
      <c r="T234" s="16">
        <v>4.285877999999999</v>
      </c>
    </row>
    <row r="235" spans="1:20" ht="15" outlineLevel="2">
      <c r="A235" s="5" t="s">
        <v>140</v>
      </c>
      <c r="B235" s="19" t="s">
        <v>142</v>
      </c>
      <c r="C235" s="6" t="s">
        <v>155</v>
      </c>
      <c r="D235" s="5" t="s">
        <v>345</v>
      </c>
      <c r="E235" s="5" t="s">
        <v>107</v>
      </c>
      <c r="F235" s="7" t="s">
        <v>139</v>
      </c>
      <c r="G235" s="8">
        <v>4.770499999999999</v>
      </c>
      <c r="H235" s="9">
        <v>9</v>
      </c>
      <c r="I235" s="8">
        <v>0.54</v>
      </c>
      <c r="J235" s="8"/>
      <c r="K235" s="15"/>
      <c r="L235" s="5"/>
      <c r="M235" s="8"/>
      <c r="N235" s="5"/>
      <c r="O235" s="8"/>
      <c r="P235" s="9"/>
      <c r="Q235" s="8"/>
      <c r="R235" s="8"/>
      <c r="S235" s="8"/>
      <c r="T235" s="16">
        <v>5.310499999999999</v>
      </c>
    </row>
    <row r="236" spans="1:20" ht="15" outlineLevel="2">
      <c r="A236" s="5" t="s">
        <v>140</v>
      </c>
      <c r="B236" s="19" t="s">
        <v>142</v>
      </c>
      <c r="C236" s="6" t="s">
        <v>155</v>
      </c>
      <c r="D236" s="5" t="s">
        <v>345</v>
      </c>
      <c r="E236" s="5" t="s">
        <v>107</v>
      </c>
      <c r="F236" s="5" t="s">
        <v>110</v>
      </c>
      <c r="G236" s="52"/>
      <c r="H236" s="53"/>
      <c r="I236" s="52"/>
      <c r="J236" s="52">
        <v>165</v>
      </c>
      <c r="K236" s="15"/>
      <c r="L236" s="5"/>
      <c r="M236" s="52"/>
      <c r="N236" s="5"/>
      <c r="O236" s="52"/>
      <c r="P236" s="53"/>
      <c r="Q236" s="52"/>
      <c r="R236" s="52"/>
      <c r="S236" s="52"/>
      <c r="T236" s="16">
        <v>165</v>
      </c>
    </row>
    <row r="237" spans="1:20" ht="15" outlineLevel="2">
      <c r="A237" s="5" t="s">
        <v>140</v>
      </c>
      <c r="B237" s="19" t="s">
        <v>142</v>
      </c>
      <c r="C237" s="6" t="s">
        <v>155</v>
      </c>
      <c r="D237" s="5" t="s">
        <v>345</v>
      </c>
      <c r="E237" s="5" t="s">
        <v>133</v>
      </c>
      <c r="F237" s="5" t="s">
        <v>133</v>
      </c>
      <c r="G237" s="52"/>
      <c r="H237" s="53"/>
      <c r="I237" s="52"/>
      <c r="J237" s="52"/>
      <c r="K237" s="15"/>
      <c r="L237" s="5"/>
      <c r="M237" s="52"/>
      <c r="N237" s="5"/>
      <c r="O237" s="52"/>
      <c r="P237" s="53"/>
      <c r="Q237" s="52"/>
      <c r="R237" s="52"/>
      <c r="S237" s="52">
        <v>18.47</v>
      </c>
      <c r="T237" s="16">
        <v>18.47</v>
      </c>
    </row>
    <row r="238" spans="1:20" s="72" customFormat="1" ht="15.75" outlineLevel="1" collapsed="1">
      <c r="A238" s="77"/>
      <c r="B238" s="78"/>
      <c r="C238" s="77"/>
      <c r="D238" s="78" t="s">
        <v>596</v>
      </c>
      <c r="E238" s="77"/>
      <c r="F238" s="77"/>
      <c r="G238" s="79">
        <f aca="true" t="shared" si="32" ref="G238:T238">SUBTOTAL(9,G233:G237)</f>
        <v>316.54813900000005</v>
      </c>
      <c r="H238" s="80">
        <f t="shared" si="32"/>
        <v>77</v>
      </c>
      <c r="I238" s="79">
        <f t="shared" si="32"/>
        <v>4.62</v>
      </c>
      <c r="J238" s="79">
        <f t="shared" si="32"/>
        <v>165</v>
      </c>
      <c r="K238" s="81">
        <f t="shared" si="32"/>
        <v>0</v>
      </c>
      <c r="L238" s="82">
        <f t="shared" si="32"/>
        <v>0</v>
      </c>
      <c r="M238" s="79">
        <f t="shared" si="32"/>
        <v>0</v>
      </c>
      <c r="N238" s="83">
        <f t="shared" si="32"/>
        <v>0</v>
      </c>
      <c r="O238" s="79">
        <f t="shared" si="32"/>
        <v>0</v>
      </c>
      <c r="P238" s="80">
        <f t="shared" si="32"/>
        <v>0</v>
      </c>
      <c r="Q238" s="79">
        <f t="shared" si="32"/>
        <v>0</v>
      </c>
      <c r="R238" s="79">
        <f t="shared" si="32"/>
        <v>0</v>
      </c>
      <c r="S238" s="79">
        <f t="shared" si="32"/>
        <v>18.47</v>
      </c>
      <c r="T238" s="16">
        <f t="shared" si="32"/>
        <v>504.638139</v>
      </c>
    </row>
    <row r="239" spans="1:20" ht="15" outlineLevel="2">
      <c r="A239" s="5" t="s">
        <v>140</v>
      </c>
      <c r="B239" s="19" t="s">
        <v>145</v>
      </c>
      <c r="C239" s="6">
        <v>403305</v>
      </c>
      <c r="D239" s="5" t="s">
        <v>356</v>
      </c>
      <c r="E239" s="5" t="s">
        <v>107</v>
      </c>
      <c r="F239" s="7">
        <v>15</v>
      </c>
      <c r="G239" s="8">
        <v>38.03633000000001</v>
      </c>
      <c r="H239" s="9">
        <v>110</v>
      </c>
      <c r="I239" s="8">
        <v>11</v>
      </c>
      <c r="J239" s="8"/>
      <c r="K239" s="15"/>
      <c r="L239" s="5"/>
      <c r="M239" s="8"/>
      <c r="N239" s="5"/>
      <c r="O239" s="8"/>
      <c r="P239" s="9"/>
      <c r="Q239" s="8"/>
      <c r="R239" s="8"/>
      <c r="S239" s="8"/>
      <c r="T239" s="16">
        <v>49.03633000000001</v>
      </c>
    </row>
    <row r="240" spans="1:20" ht="15" outlineLevel="2">
      <c r="A240" s="5" t="s">
        <v>140</v>
      </c>
      <c r="B240" s="19" t="s">
        <v>145</v>
      </c>
      <c r="C240" s="6">
        <v>403305</v>
      </c>
      <c r="D240" s="5" t="s">
        <v>356</v>
      </c>
      <c r="E240" s="5" t="s">
        <v>107</v>
      </c>
      <c r="F240" s="7" t="s">
        <v>137</v>
      </c>
      <c r="G240" s="8">
        <v>16.765421500000002</v>
      </c>
      <c r="H240" s="9">
        <v>6</v>
      </c>
      <c r="I240" s="8">
        <v>0.36</v>
      </c>
      <c r="J240" s="8"/>
      <c r="K240" s="15"/>
      <c r="L240" s="5"/>
      <c r="M240" s="8"/>
      <c r="N240" s="5"/>
      <c r="O240" s="8"/>
      <c r="P240" s="9"/>
      <c r="Q240" s="8"/>
      <c r="R240" s="8"/>
      <c r="S240" s="8"/>
      <c r="T240" s="16">
        <v>17.1254215</v>
      </c>
    </row>
    <row r="241" spans="1:20" ht="15" outlineLevel="2">
      <c r="A241" s="5" t="s">
        <v>140</v>
      </c>
      <c r="B241" s="19" t="s">
        <v>145</v>
      </c>
      <c r="C241" s="6">
        <v>403305</v>
      </c>
      <c r="D241" s="5" t="s">
        <v>356</v>
      </c>
      <c r="E241" s="5" t="s">
        <v>107</v>
      </c>
      <c r="F241" s="7" t="s">
        <v>138</v>
      </c>
      <c r="G241" s="8">
        <v>2.811414</v>
      </c>
      <c r="H241" s="9">
        <v>2</v>
      </c>
      <c r="I241" s="8">
        <v>0.12</v>
      </c>
      <c r="J241" s="8"/>
      <c r="K241" s="15"/>
      <c r="L241" s="5"/>
      <c r="M241" s="8"/>
      <c r="N241" s="5"/>
      <c r="O241" s="8"/>
      <c r="P241" s="9"/>
      <c r="Q241" s="8"/>
      <c r="R241" s="8"/>
      <c r="S241" s="8"/>
      <c r="T241" s="16">
        <v>2.931414</v>
      </c>
    </row>
    <row r="242" spans="1:20" ht="15" outlineLevel="2">
      <c r="A242" s="5" t="s">
        <v>140</v>
      </c>
      <c r="B242" s="19" t="s">
        <v>145</v>
      </c>
      <c r="C242" s="6">
        <v>403305</v>
      </c>
      <c r="D242" s="5" t="s">
        <v>356</v>
      </c>
      <c r="E242" s="5" t="s">
        <v>107</v>
      </c>
      <c r="F242" s="7" t="s">
        <v>139</v>
      </c>
      <c r="G242" s="8">
        <v>14.595699999999999</v>
      </c>
      <c r="H242" s="9">
        <v>25</v>
      </c>
      <c r="I242" s="8">
        <v>1.5</v>
      </c>
      <c r="J242" s="8"/>
      <c r="K242" s="15"/>
      <c r="L242" s="5"/>
      <c r="M242" s="8"/>
      <c r="N242" s="5"/>
      <c r="O242" s="8"/>
      <c r="P242" s="9"/>
      <c r="Q242" s="8"/>
      <c r="R242" s="8"/>
      <c r="S242" s="8"/>
      <c r="T242" s="16">
        <v>16.0957</v>
      </c>
    </row>
    <row r="243" spans="1:20" ht="15" outlineLevel="2">
      <c r="A243" s="5" t="s">
        <v>140</v>
      </c>
      <c r="B243" s="19" t="s">
        <v>145</v>
      </c>
      <c r="C243" s="6">
        <v>403305</v>
      </c>
      <c r="D243" s="5" t="s">
        <v>356</v>
      </c>
      <c r="E243" s="5" t="s">
        <v>107</v>
      </c>
      <c r="F243" s="7" t="s">
        <v>116</v>
      </c>
      <c r="G243" s="8">
        <v>0.738864</v>
      </c>
      <c r="H243" s="9">
        <v>1</v>
      </c>
      <c r="I243" s="8">
        <v>0.48</v>
      </c>
      <c r="J243" s="8"/>
      <c r="K243" s="15"/>
      <c r="L243" s="5"/>
      <c r="M243" s="8"/>
      <c r="N243" s="5"/>
      <c r="O243" s="8"/>
      <c r="P243" s="9"/>
      <c r="Q243" s="8"/>
      <c r="R243" s="8"/>
      <c r="S243" s="8"/>
      <c r="T243" s="16">
        <v>1.218864</v>
      </c>
    </row>
    <row r="244" spans="1:20" ht="15" outlineLevel="2">
      <c r="A244" s="5" t="s">
        <v>140</v>
      </c>
      <c r="B244" s="19" t="s">
        <v>145</v>
      </c>
      <c r="C244" s="6">
        <v>403305</v>
      </c>
      <c r="D244" s="5" t="s">
        <v>356</v>
      </c>
      <c r="E244" s="5" t="s">
        <v>107</v>
      </c>
      <c r="F244" s="5" t="s">
        <v>110</v>
      </c>
      <c r="G244" s="52"/>
      <c r="H244" s="53"/>
      <c r="I244" s="52"/>
      <c r="J244" s="52">
        <v>180</v>
      </c>
      <c r="K244" s="15"/>
      <c r="L244" s="5"/>
      <c r="M244" s="52"/>
      <c r="N244" s="5"/>
      <c r="O244" s="52"/>
      <c r="P244" s="53"/>
      <c r="Q244" s="52"/>
      <c r="R244" s="52"/>
      <c r="S244" s="52"/>
      <c r="T244" s="16">
        <v>180</v>
      </c>
    </row>
    <row r="245" spans="1:20" ht="15" outlineLevel="2">
      <c r="A245" s="12" t="s">
        <v>140</v>
      </c>
      <c r="B245" s="20" t="s">
        <v>145</v>
      </c>
      <c r="C245" s="12">
        <v>403305</v>
      </c>
      <c r="D245" s="12" t="s">
        <v>356</v>
      </c>
      <c r="E245" s="12" t="s">
        <v>111</v>
      </c>
      <c r="F245" s="12" t="s">
        <v>111</v>
      </c>
      <c r="G245" s="54"/>
      <c r="H245" s="55"/>
      <c r="I245" s="54"/>
      <c r="J245" s="54"/>
      <c r="K245" s="14">
        <v>2.2</v>
      </c>
      <c r="L245" s="13">
        <v>0.07</v>
      </c>
      <c r="M245" s="54">
        <v>482.79</v>
      </c>
      <c r="N245" s="56"/>
      <c r="O245" s="54"/>
      <c r="P245" s="55"/>
      <c r="Q245" s="54"/>
      <c r="R245" s="54"/>
      <c r="S245" s="54"/>
      <c r="T245" s="16">
        <v>482.79</v>
      </c>
    </row>
    <row r="246" spans="1:20" s="72" customFormat="1" ht="15.75" outlineLevel="1" collapsed="1">
      <c r="A246" s="77"/>
      <c r="B246" s="78"/>
      <c r="C246" s="77"/>
      <c r="D246" s="78" t="s">
        <v>608</v>
      </c>
      <c r="E246" s="77"/>
      <c r="F246" s="77"/>
      <c r="G246" s="79">
        <f aca="true" t="shared" si="33" ref="G246:T246">SUBTOTAL(9,G239:G245)</f>
        <v>72.94772950000001</v>
      </c>
      <c r="H246" s="80">
        <f t="shared" si="33"/>
        <v>144</v>
      </c>
      <c r="I246" s="79">
        <f t="shared" si="33"/>
        <v>13.459999999999999</v>
      </c>
      <c r="J246" s="79">
        <f t="shared" si="33"/>
        <v>180</v>
      </c>
      <c r="K246" s="81">
        <f t="shared" si="33"/>
        <v>2.2</v>
      </c>
      <c r="L246" s="82">
        <f t="shared" si="33"/>
        <v>0.07</v>
      </c>
      <c r="M246" s="79">
        <f t="shared" si="33"/>
        <v>482.79</v>
      </c>
      <c r="N246" s="83">
        <f t="shared" si="33"/>
        <v>0</v>
      </c>
      <c r="O246" s="79">
        <f t="shared" si="33"/>
        <v>0</v>
      </c>
      <c r="P246" s="80">
        <f t="shared" si="33"/>
        <v>0</v>
      </c>
      <c r="Q246" s="79">
        <f t="shared" si="33"/>
        <v>0</v>
      </c>
      <c r="R246" s="79">
        <f t="shared" si="33"/>
        <v>0</v>
      </c>
      <c r="S246" s="79">
        <f t="shared" si="33"/>
        <v>0</v>
      </c>
      <c r="T246" s="16">
        <f t="shared" si="33"/>
        <v>749.1977295</v>
      </c>
    </row>
    <row r="247" spans="1:20" ht="15" outlineLevel="2">
      <c r="A247" s="5" t="s">
        <v>140</v>
      </c>
      <c r="B247" s="19" t="s">
        <v>145</v>
      </c>
      <c r="C247" s="6" t="s">
        <v>221</v>
      </c>
      <c r="D247" s="5" t="s">
        <v>357</v>
      </c>
      <c r="E247" s="5" t="s">
        <v>107</v>
      </c>
      <c r="F247" s="7">
        <v>15</v>
      </c>
      <c r="G247" s="8">
        <v>33.270208000000004</v>
      </c>
      <c r="H247" s="9">
        <v>95</v>
      </c>
      <c r="I247" s="8">
        <v>9.5</v>
      </c>
      <c r="J247" s="8"/>
      <c r="K247" s="15"/>
      <c r="L247" s="5"/>
      <c r="M247" s="8"/>
      <c r="N247" s="5"/>
      <c r="O247" s="8"/>
      <c r="P247" s="9"/>
      <c r="Q247" s="8"/>
      <c r="R247" s="8"/>
      <c r="S247" s="8"/>
      <c r="T247" s="16">
        <v>42.770208000000004</v>
      </c>
    </row>
    <row r="248" spans="1:20" ht="15" outlineLevel="2">
      <c r="A248" s="5" t="s">
        <v>140</v>
      </c>
      <c r="B248" s="19" t="s">
        <v>145</v>
      </c>
      <c r="C248" s="6" t="s">
        <v>221</v>
      </c>
      <c r="D248" s="5" t="s">
        <v>357</v>
      </c>
      <c r="E248" s="5" t="s">
        <v>107</v>
      </c>
      <c r="F248" s="7">
        <v>15</v>
      </c>
      <c r="G248" s="8">
        <v>74.960908</v>
      </c>
      <c r="H248" s="9">
        <v>217</v>
      </c>
      <c r="I248" s="8">
        <v>21.7</v>
      </c>
      <c r="J248" s="8"/>
      <c r="K248" s="15"/>
      <c r="L248" s="5"/>
      <c r="M248" s="8"/>
      <c r="N248" s="5"/>
      <c r="O248" s="8"/>
      <c r="P248" s="9"/>
      <c r="Q248" s="8"/>
      <c r="R248" s="8"/>
      <c r="S248" s="8"/>
      <c r="T248" s="16">
        <v>96.660908</v>
      </c>
    </row>
    <row r="249" spans="1:20" ht="15" outlineLevel="2">
      <c r="A249" s="5" t="s">
        <v>140</v>
      </c>
      <c r="B249" s="19" t="s">
        <v>145</v>
      </c>
      <c r="C249" s="6" t="s">
        <v>221</v>
      </c>
      <c r="D249" s="5" t="s">
        <v>357</v>
      </c>
      <c r="E249" s="5" t="s">
        <v>107</v>
      </c>
      <c r="F249" s="7" t="s">
        <v>138</v>
      </c>
      <c r="G249" s="8">
        <v>6.482433</v>
      </c>
      <c r="H249" s="9">
        <v>4</v>
      </c>
      <c r="I249" s="8">
        <v>0.24</v>
      </c>
      <c r="J249" s="8"/>
      <c r="K249" s="15"/>
      <c r="L249" s="5"/>
      <c r="M249" s="8"/>
      <c r="N249" s="5"/>
      <c r="O249" s="8"/>
      <c r="P249" s="9"/>
      <c r="Q249" s="8"/>
      <c r="R249" s="8"/>
      <c r="S249" s="8"/>
      <c r="T249" s="16">
        <v>6.7224330000000005</v>
      </c>
    </row>
    <row r="250" spans="1:20" ht="15" outlineLevel="2">
      <c r="A250" s="5" t="s">
        <v>140</v>
      </c>
      <c r="B250" s="19" t="s">
        <v>145</v>
      </c>
      <c r="C250" s="6" t="s">
        <v>221</v>
      </c>
      <c r="D250" s="5" t="s">
        <v>357</v>
      </c>
      <c r="E250" s="5" t="s">
        <v>107</v>
      </c>
      <c r="F250" s="7" t="s">
        <v>139</v>
      </c>
      <c r="G250" s="8">
        <v>1.7863999999999998</v>
      </c>
      <c r="H250" s="9">
        <v>4</v>
      </c>
      <c r="I250" s="8">
        <v>0.24</v>
      </c>
      <c r="J250" s="8"/>
      <c r="K250" s="15"/>
      <c r="L250" s="5"/>
      <c r="M250" s="8"/>
      <c r="N250" s="5"/>
      <c r="O250" s="8"/>
      <c r="P250" s="9"/>
      <c r="Q250" s="8"/>
      <c r="R250" s="8"/>
      <c r="S250" s="8"/>
      <c r="T250" s="16">
        <v>2.0263999999999998</v>
      </c>
    </row>
    <row r="251" spans="1:20" ht="15" outlineLevel="2">
      <c r="A251" s="5" t="s">
        <v>140</v>
      </c>
      <c r="B251" s="19" t="s">
        <v>145</v>
      </c>
      <c r="C251" s="6" t="s">
        <v>221</v>
      </c>
      <c r="D251" s="5" t="s">
        <v>357</v>
      </c>
      <c r="E251" s="5" t="s">
        <v>107</v>
      </c>
      <c r="F251" s="7" t="s">
        <v>139</v>
      </c>
      <c r="G251" s="8">
        <v>0.44659999999999994</v>
      </c>
      <c r="H251" s="9">
        <v>1</v>
      </c>
      <c r="I251" s="8">
        <v>0.06</v>
      </c>
      <c r="J251" s="8"/>
      <c r="K251" s="15"/>
      <c r="L251" s="5"/>
      <c r="M251" s="8"/>
      <c r="N251" s="5"/>
      <c r="O251" s="8"/>
      <c r="P251" s="9"/>
      <c r="Q251" s="8"/>
      <c r="R251" s="8"/>
      <c r="S251" s="8"/>
      <c r="T251" s="16">
        <v>0.5065999999999999</v>
      </c>
    </row>
    <row r="252" spans="1:20" ht="15" outlineLevel="2">
      <c r="A252" s="5" t="s">
        <v>140</v>
      </c>
      <c r="B252" s="19" t="s">
        <v>145</v>
      </c>
      <c r="C252" s="6" t="s">
        <v>221</v>
      </c>
      <c r="D252" s="5" t="s">
        <v>357</v>
      </c>
      <c r="E252" s="5" t="s">
        <v>107</v>
      </c>
      <c r="F252" s="7" t="s">
        <v>116</v>
      </c>
      <c r="G252" s="8">
        <v>2.2576400000000003</v>
      </c>
      <c r="H252" s="9">
        <v>4</v>
      </c>
      <c r="I252" s="8">
        <v>1.92</v>
      </c>
      <c r="J252" s="8"/>
      <c r="K252" s="15"/>
      <c r="L252" s="5"/>
      <c r="M252" s="8"/>
      <c r="N252" s="5"/>
      <c r="O252" s="8"/>
      <c r="P252" s="9"/>
      <c r="Q252" s="8"/>
      <c r="R252" s="8"/>
      <c r="S252" s="8"/>
      <c r="T252" s="16">
        <v>4.17764</v>
      </c>
    </row>
    <row r="253" spans="1:20" ht="15" outlineLevel="2">
      <c r="A253" s="5" t="s">
        <v>140</v>
      </c>
      <c r="B253" s="19" t="s">
        <v>145</v>
      </c>
      <c r="C253" s="6" t="s">
        <v>221</v>
      </c>
      <c r="D253" s="5" t="s">
        <v>357</v>
      </c>
      <c r="E253" s="5" t="s">
        <v>107</v>
      </c>
      <c r="F253" s="5" t="s">
        <v>110</v>
      </c>
      <c r="G253" s="52"/>
      <c r="H253" s="53"/>
      <c r="I253" s="52"/>
      <c r="J253" s="52">
        <v>105</v>
      </c>
      <c r="K253" s="15"/>
      <c r="L253" s="5"/>
      <c r="M253" s="52"/>
      <c r="N253" s="5"/>
      <c r="O253" s="52"/>
      <c r="P253" s="53"/>
      <c r="Q253" s="52"/>
      <c r="R253" s="52"/>
      <c r="S253" s="52"/>
      <c r="T253" s="16">
        <v>105</v>
      </c>
    </row>
    <row r="254" spans="1:20" s="72" customFormat="1" ht="15.75" outlineLevel="1" collapsed="1">
      <c r="A254" s="77"/>
      <c r="B254" s="78"/>
      <c r="C254" s="77"/>
      <c r="D254" s="78" t="s">
        <v>609</v>
      </c>
      <c r="E254" s="77"/>
      <c r="F254" s="77"/>
      <c r="G254" s="79">
        <f aca="true" t="shared" si="34" ref="G254:T254">SUBTOTAL(9,G247:G253)</f>
        <v>119.20418900000001</v>
      </c>
      <c r="H254" s="80">
        <f t="shared" si="34"/>
        <v>325</v>
      </c>
      <c r="I254" s="79">
        <f t="shared" si="34"/>
        <v>33.66</v>
      </c>
      <c r="J254" s="79">
        <f t="shared" si="34"/>
        <v>105</v>
      </c>
      <c r="K254" s="81">
        <f t="shared" si="34"/>
        <v>0</v>
      </c>
      <c r="L254" s="82">
        <f t="shared" si="34"/>
        <v>0</v>
      </c>
      <c r="M254" s="79">
        <f t="shared" si="34"/>
        <v>0</v>
      </c>
      <c r="N254" s="83">
        <f t="shared" si="34"/>
        <v>0</v>
      </c>
      <c r="O254" s="79">
        <f t="shared" si="34"/>
        <v>0</v>
      </c>
      <c r="P254" s="80">
        <f t="shared" si="34"/>
        <v>0</v>
      </c>
      <c r="Q254" s="79">
        <f t="shared" si="34"/>
        <v>0</v>
      </c>
      <c r="R254" s="79">
        <f t="shared" si="34"/>
        <v>0</v>
      </c>
      <c r="S254" s="79">
        <f t="shared" si="34"/>
        <v>0</v>
      </c>
      <c r="T254" s="16">
        <f t="shared" si="34"/>
        <v>257.864189</v>
      </c>
    </row>
    <row r="255" spans="1:20" ht="15" outlineLevel="2">
      <c r="A255" s="12" t="s">
        <v>140</v>
      </c>
      <c r="B255" s="20" t="s">
        <v>145</v>
      </c>
      <c r="C255" s="12" t="s">
        <v>511</v>
      </c>
      <c r="D255" s="12" t="s">
        <v>10</v>
      </c>
      <c r="E255" s="12" t="s">
        <v>111</v>
      </c>
      <c r="F255" s="12" t="s">
        <v>111</v>
      </c>
      <c r="G255" s="54"/>
      <c r="H255" s="55"/>
      <c r="I255" s="54"/>
      <c r="J255" s="54"/>
      <c r="K255" s="14">
        <v>2.2</v>
      </c>
      <c r="L255" s="13">
        <v>0.03</v>
      </c>
      <c r="M255" s="54">
        <v>206.91</v>
      </c>
      <c r="N255" s="56"/>
      <c r="O255" s="54"/>
      <c r="P255" s="55"/>
      <c r="Q255" s="54"/>
      <c r="R255" s="54"/>
      <c r="S255" s="54"/>
      <c r="T255" s="16">
        <v>206.91</v>
      </c>
    </row>
    <row r="256" spans="1:20" s="72" customFormat="1" ht="15.75" outlineLevel="1" collapsed="1">
      <c r="A256" s="77"/>
      <c r="B256" s="78"/>
      <c r="C256" s="77"/>
      <c r="D256" s="78" t="s">
        <v>610</v>
      </c>
      <c r="E256" s="77"/>
      <c r="F256" s="77"/>
      <c r="G256" s="79">
        <f aca="true" t="shared" si="35" ref="G256:T256">SUBTOTAL(9,G255:G255)</f>
        <v>0</v>
      </c>
      <c r="H256" s="80">
        <f t="shared" si="35"/>
        <v>0</v>
      </c>
      <c r="I256" s="79">
        <f t="shared" si="35"/>
        <v>0</v>
      </c>
      <c r="J256" s="79">
        <f t="shared" si="35"/>
        <v>0</v>
      </c>
      <c r="K256" s="81">
        <f t="shared" si="35"/>
        <v>2.2</v>
      </c>
      <c r="L256" s="82">
        <f t="shared" si="35"/>
        <v>0.03</v>
      </c>
      <c r="M256" s="79">
        <f t="shared" si="35"/>
        <v>206.91</v>
      </c>
      <c r="N256" s="83">
        <f t="shared" si="35"/>
        <v>0</v>
      </c>
      <c r="O256" s="79">
        <f t="shared" si="35"/>
        <v>0</v>
      </c>
      <c r="P256" s="80">
        <f t="shared" si="35"/>
        <v>0</v>
      </c>
      <c r="Q256" s="79">
        <f t="shared" si="35"/>
        <v>0</v>
      </c>
      <c r="R256" s="79">
        <f t="shared" si="35"/>
        <v>0</v>
      </c>
      <c r="S256" s="79">
        <f t="shared" si="35"/>
        <v>0</v>
      </c>
      <c r="T256" s="16">
        <f t="shared" si="35"/>
        <v>206.91</v>
      </c>
    </row>
    <row r="257" spans="1:20" ht="15" outlineLevel="2">
      <c r="A257" s="12" t="s">
        <v>140</v>
      </c>
      <c r="B257" s="20" t="s">
        <v>167</v>
      </c>
      <c r="C257" s="12">
        <v>407750</v>
      </c>
      <c r="D257" s="12" t="s">
        <v>11</v>
      </c>
      <c r="E257" s="12" t="s">
        <v>111</v>
      </c>
      <c r="F257" s="12" t="s">
        <v>111</v>
      </c>
      <c r="G257" s="54"/>
      <c r="H257" s="55"/>
      <c r="I257" s="54"/>
      <c r="J257" s="54"/>
      <c r="K257" s="14">
        <v>6</v>
      </c>
      <c r="L257" s="13">
        <v>0.47</v>
      </c>
      <c r="M257" s="54">
        <v>8840.7</v>
      </c>
      <c r="N257" s="56"/>
      <c r="O257" s="54"/>
      <c r="P257" s="55"/>
      <c r="Q257" s="54"/>
      <c r="R257" s="54"/>
      <c r="S257" s="54"/>
      <c r="T257" s="16">
        <v>8840.7</v>
      </c>
    </row>
    <row r="258" spans="1:20" s="72" customFormat="1" ht="15.75" outlineLevel="1" collapsed="1">
      <c r="A258" s="77"/>
      <c r="B258" s="78"/>
      <c r="C258" s="77"/>
      <c r="D258" s="78" t="s">
        <v>611</v>
      </c>
      <c r="E258" s="77"/>
      <c r="F258" s="77"/>
      <c r="G258" s="79">
        <f aca="true" t="shared" si="36" ref="G258:T258">SUBTOTAL(9,G257:G257)</f>
        <v>0</v>
      </c>
      <c r="H258" s="80">
        <f t="shared" si="36"/>
        <v>0</v>
      </c>
      <c r="I258" s="79">
        <f t="shared" si="36"/>
        <v>0</v>
      </c>
      <c r="J258" s="79">
        <f t="shared" si="36"/>
        <v>0</v>
      </c>
      <c r="K258" s="81">
        <f t="shared" si="36"/>
        <v>6</v>
      </c>
      <c r="L258" s="82">
        <f t="shared" si="36"/>
        <v>0.47</v>
      </c>
      <c r="M258" s="79">
        <f t="shared" si="36"/>
        <v>8840.7</v>
      </c>
      <c r="N258" s="83">
        <f t="shared" si="36"/>
        <v>0</v>
      </c>
      <c r="O258" s="79">
        <f t="shared" si="36"/>
        <v>0</v>
      </c>
      <c r="P258" s="80">
        <f t="shared" si="36"/>
        <v>0</v>
      </c>
      <c r="Q258" s="79">
        <f t="shared" si="36"/>
        <v>0</v>
      </c>
      <c r="R258" s="79">
        <f t="shared" si="36"/>
        <v>0</v>
      </c>
      <c r="S258" s="79">
        <f t="shared" si="36"/>
        <v>0</v>
      </c>
      <c r="T258" s="16">
        <f t="shared" si="36"/>
        <v>8840.7</v>
      </c>
    </row>
    <row r="259" spans="1:20" ht="15" outlineLevel="2">
      <c r="A259" s="5" t="s">
        <v>140</v>
      </c>
      <c r="B259" s="19" t="s">
        <v>145</v>
      </c>
      <c r="C259" s="6" t="s">
        <v>222</v>
      </c>
      <c r="D259" s="5" t="s">
        <v>358</v>
      </c>
      <c r="E259" s="5" t="s">
        <v>107</v>
      </c>
      <c r="F259" s="7">
        <v>15</v>
      </c>
      <c r="G259" s="8">
        <v>198.01023700000002</v>
      </c>
      <c r="H259" s="9">
        <v>569</v>
      </c>
      <c r="I259" s="8">
        <v>56.9</v>
      </c>
      <c r="J259" s="8"/>
      <c r="K259" s="15"/>
      <c r="L259" s="5"/>
      <c r="M259" s="8"/>
      <c r="N259" s="5"/>
      <c r="O259" s="8"/>
      <c r="P259" s="9"/>
      <c r="Q259" s="8"/>
      <c r="R259" s="8"/>
      <c r="S259" s="8"/>
      <c r="T259" s="16">
        <v>254.91023700000002</v>
      </c>
    </row>
    <row r="260" spans="1:20" ht="15" outlineLevel="2">
      <c r="A260" s="5" t="s">
        <v>140</v>
      </c>
      <c r="B260" s="19" t="s">
        <v>145</v>
      </c>
      <c r="C260" s="6" t="s">
        <v>222</v>
      </c>
      <c r="D260" s="5" t="s">
        <v>358</v>
      </c>
      <c r="E260" s="5" t="s">
        <v>107</v>
      </c>
      <c r="F260" s="7" t="s">
        <v>137</v>
      </c>
      <c r="G260" s="8">
        <v>82.22991</v>
      </c>
      <c r="H260" s="9">
        <v>25</v>
      </c>
      <c r="I260" s="8">
        <v>1.5</v>
      </c>
      <c r="J260" s="8"/>
      <c r="K260" s="15"/>
      <c r="L260" s="5"/>
      <c r="M260" s="8"/>
      <c r="N260" s="5"/>
      <c r="O260" s="8"/>
      <c r="P260" s="9"/>
      <c r="Q260" s="8"/>
      <c r="R260" s="8"/>
      <c r="S260" s="8"/>
      <c r="T260" s="16">
        <v>83.72991</v>
      </c>
    </row>
    <row r="261" spans="1:20" ht="15" outlineLevel="2">
      <c r="A261" s="5" t="s">
        <v>140</v>
      </c>
      <c r="B261" s="19" t="s">
        <v>145</v>
      </c>
      <c r="C261" s="6" t="s">
        <v>222</v>
      </c>
      <c r="D261" s="5" t="s">
        <v>358</v>
      </c>
      <c r="E261" s="5" t="s">
        <v>107</v>
      </c>
      <c r="F261" s="7" t="s">
        <v>138</v>
      </c>
      <c r="G261" s="8">
        <v>12.651363000000002</v>
      </c>
      <c r="H261" s="9">
        <v>9</v>
      </c>
      <c r="I261" s="8">
        <v>0.54</v>
      </c>
      <c r="J261" s="8"/>
      <c r="K261" s="15"/>
      <c r="L261" s="5"/>
      <c r="M261" s="8"/>
      <c r="N261" s="5"/>
      <c r="O261" s="8"/>
      <c r="P261" s="9"/>
      <c r="Q261" s="8"/>
      <c r="R261" s="8"/>
      <c r="S261" s="8"/>
      <c r="T261" s="16">
        <v>13.191363000000003</v>
      </c>
    </row>
    <row r="262" spans="1:20" ht="15" outlineLevel="2">
      <c r="A262" s="5" t="s">
        <v>140</v>
      </c>
      <c r="B262" s="19" t="s">
        <v>145</v>
      </c>
      <c r="C262" s="6" t="s">
        <v>222</v>
      </c>
      <c r="D262" s="5" t="s">
        <v>358</v>
      </c>
      <c r="E262" s="5" t="s">
        <v>107</v>
      </c>
      <c r="F262" s="7" t="s">
        <v>139</v>
      </c>
      <c r="G262" s="8">
        <v>419.11379999999997</v>
      </c>
      <c r="H262" s="9">
        <v>625</v>
      </c>
      <c r="I262" s="8">
        <v>37.5</v>
      </c>
      <c r="J262" s="8"/>
      <c r="K262" s="15"/>
      <c r="L262" s="5"/>
      <c r="M262" s="8"/>
      <c r="N262" s="5"/>
      <c r="O262" s="8"/>
      <c r="P262" s="9"/>
      <c r="Q262" s="8"/>
      <c r="R262" s="8"/>
      <c r="S262" s="8"/>
      <c r="T262" s="16">
        <v>456.61379999999997</v>
      </c>
    </row>
    <row r="263" spans="1:20" ht="15" outlineLevel="2">
      <c r="A263" s="5" t="s">
        <v>140</v>
      </c>
      <c r="B263" s="19" t="s">
        <v>145</v>
      </c>
      <c r="C263" s="6" t="s">
        <v>222</v>
      </c>
      <c r="D263" s="5" t="s">
        <v>358</v>
      </c>
      <c r="E263" s="5" t="s">
        <v>107</v>
      </c>
      <c r="F263" s="7" t="s">
        <v>116</v>
      </c>
      <c r="G263" s="8">
        <v>4.525542</v>
      </c>
      <c r="H263" s="9">
        <v>4</v>
      </c>
      <c r="I263" s="8">
        <v>1.92</v>
      </c>
      <c r="J263" s="8"/>
      <c r="K263" s="15"/>
      <c r="L263" s="5"/>
      <c r="M263" s="8"/>
      <c r="N263" s="5"/>
      <c r="O263" s="8"/>
      <c r="P263" s="9"/>
      <c r="Q263" s="8"/>
      <c r="R263" s="8"/>
      <c r="S263" s="8"/>
      <c r="T263" s="16">
        <v>6.445542</v>
      </c>
    </row>
    <row r="264" spans="1:20" ht="15" outlineLevel="2">
      <c r="A264" s="5" t="s">
        <v>140</v>
      </c>
      <c r="B264" s="19" t="s">
        <v>145</v>
      </c>
      <c r="C264" s="6" t="s">
        <v>222</v>
      </c>
      <c r="D264" s="5" t="s">
        <v>358</v>
      </c>
      <c r="E264" s="5" t="s">
        <v>107</v>
      </c>
      <c r="F264" s="7" t="s">
        <v>171</v>
      </c>
      <c r="G264" s="8">
        <v>21.836759999999998</v>
      </c>
      <c r="H264" s="9">
        <v>6</v>
      </c>
      <c r="I264" s="8">
        <v>0.36</v>
      </c>
      <c r="J264" s="8"/>
      <c r="K264" s="15"/>
      <c r="L264" s="5"/>
      <c r="M264" s="8"/>
      <c r="N264" s="5"/>
      <c r="O264" s="8"/>
      <c r="P264" s="9"/>
      <c r="Q264" s="8"/>
      <c r="R264" s="8"/>
      <c r="S264" s="8"/>
      <c r="T264" s="16">
        <v>22.196759999999998</v>
      </c>
    </row>
    <row r="265" spans="1:20" ht="15" outlineLevel="2">
      <c r="A265" s="5" t="s">
        <v>140</v>
      </c>
      <c r="B265" s="19" t="s">
        <v>145</v>
      </c>
      <c r="C265" s="6" t="s">
        <v>222</v>
      </c>
      <c r="D265" s="5" t="s">
        <v>358</v>
      </c>
      <c r="E265" s="5" t="s">
        <v>107</v>
      </c>
      <c r="F265" s="5" t="s">
        <v>110</v>
      </c>
      <c r="G265" s="52"/>
      <c r="H265" s="53"/>
      <c r="I265" s="52"/>
      <c r="J265" s="52">
        <v>240</v>
      </c>
      <c r="K265" s="15"/>
      <c r="L265" s="5"/>
      <c r="M265" s="52"/>
      <c r="N265" s="5"/>
      <c r="O265" s="52"/>
      <c r="P265" s="53"/>
      <c r="Q265" s="52"/>
      <c r="R265" s="52"/>
      <c r="S265" s="52"/>
      <c r="T265" s="16">
        <v>240</v>
      </c>
    </row>
    <row r="266" spans="1:20" ht="15" outlineLevel="2">
      <c r="A266" s="12" t="s">
        <v>140</v>
      </c>
      <c r="B266" s="20" t="s">
        <v>145</v>
      </c>
      <c r="C266" s="12" t="s">
        <v>511</v>
      </c>
      <c r="D266" s="12" t="s">
        <v>358</v>
      </c>
      <c r="E266" s="12" t="s">
        <v>111</v>
      </c>
      <c r="F266" s="12" t="s">
        <v>111</v>
      </c>
      <c r="G266" s="54"/>
      <c r="H266" s="55"/>
      <c r="I266" s="54"/>
      <c r="J266" s="54"/>
      <c r="K266" s="14">
        <v>2.2</v>
      </c>
      <c r="L266" s="13">
        <v>0.06</v>
      </c>
      <c r="M266" s="54">
        <v>413.82</v>
      </c>
      <c r="N266" s="56"/>
      <c r="O266" s="54"/>
      <c r="P266" s="55"/>
      <c r="Q266" s="54"/>
      <c r="R266" s="54"/>
      <c r="S266" s="54"/>
      <c r="T266" s="16">
        <v>413.82</v>
      </c>
    </row>
    <row r="267" spans="1:20" s="72" customFormat="1" ht="15.75" outlineLevel="1" collapsed="1">
      <c r="A267" s="77"/>
      <c r="B267" s="78"/>
      <c r="C267" s="77"/>
      <c r="D267" s="78" t="s">
        <v>612</v>
      </c>
      <c r="E267" s="77"/>
      <c r="F267" s="77"/>
      <c r="G267" s="79">
        <f aca="true" t="shared" si="37" ref="G267:T267">SUBTOTAL(9,G259:G266)</f>
        <v>738.367612</v>
      </c>
      <c r="H267" s="80">
        <f t="shared" si="37"/>
        <v>1238</v>
      </c>
      <c r="I267" s="79">
        <f t="shared" si="37"/>
        <v>98.72</v>
      </c>
      <c r="J267" s="79">
        <f t="shared" si="37"/>
        <v>240</v>
      </c>
      <c r="K267" s="81">
        <f t="shared" si="37"/>
        <v>2.2</v>
      </c>
      <c r="L267" s="82">
        <f t="shared" si="37"/>
        <v>0.06</v>
      </c>
      <c r="M267" s="79">
        <f t="shared" si="37"/>
        <v>413.82</v>
      </c>
      <c r="N267" s="83">
        <f t="shared" si="37"/>
        <v>0</v>
      </c>
      <c r="O267" s="79">
        <f t="shared" si="37"/>
        <v>0</v>
      </c>
      <c r="P267" s="80">
        <f t="shared" si="37"/>
        <v>0</v>
      </c>
      <c r="Q267" s="79">
        <f t="shared" si="37"/>
        <v>0</v>
      </c>
      <c r="R267" s="79">
        <f t="shared" si="37"/>
        <v>0</v>
      </c>
      <c r="S267" s="79">
        <f t="shared" si="37"/>
        <v>0</v>
      </c>
      <c r="T267" s="16">
        <f t="shared" si="37"/>
        <v>1490.9076120000002</v>
      </c>
    </row>
    <row r="268" spans="1:20" ht="15" outlineLevel="2">
      <c r="A268" s="5" t="s">
        <v>140</v>
      </c>
      <c r="B268" s="19" t="s">
        <v>145</v>
      </c>
      <c r="C268" s="6" t="s">
        <v>223</v>
      </c>
      <c r="D268" s="5" t="s">
        <v>359</v>
      </c>
      <c r="E268" s="5" t="s">
        <v>107</v>
      </c>
      <c r="F268" s="7">
        <v>15</v>
      </c>
      <c r="G268" s="8">
        <v>256.16619000000003</v>
      </c>
      <c r="H268" s="9">
        <v>741</v>
      </c>
      <c r="I268" s="8">
        <v>74.1</v>
      </c>
      <c r="J268" s="8"/>
      <c r="K268" s="15"/>
      <c r="L268" s="5"/>
      <c r="M268" s="8"/>
      <c r="N268" s="5"/>
      <c r="O268" s="8"/>
      <c r="P268" s="9"/>
      <c r="Q268" s="8"/>
      <c r="R268" s="8"/>
      <c r="S268" s="8"/>
      <c r="T268" s="16">
        <v>330.26619000000005</v>
      </c>
    </row>
    <row r="269" spans="1:20" ht="15" outlineLevel="2">
      <c r="A269" s="5" t="s">
        <v>140</v>
      </c>
      <c r="B269" s="19" t="s">
        <v>145</v>
      </c>
      <c r="C269" s="6" t="s">
        <v>223</v>
      </c>
      <c r="D269" s="5" t="s">
        <v>359</v>
      </c>
      <c r="E269" s="5" t="s">
        <v>107</v>
      </c>
      <c r="F269" s="7" t="s">
        <v>137</v>
      </c>
      <c r="G269" s="8">
        <v>444.82465600000006</v>
      </c>
      <c r="H269" s="9">
        <v>89</v>
      </c>
      <c r="I269" s="8">
        <v>5.34</v>
      </c>
      <c r="J269" s="8"/>
      <c r="K269" s="15"/>
      <c r="L269" s="5"/>
      <c r="M269" s="8"/>
      <c r="N269" s="5"/>
      <c r="O269" s="8"/>
      <c r="P269" s="9"/>
      <c r="Q269" s="8"/>
      <c r="R269" s="8"/>
      <c r="S269" s="8"/>
      <c r="T269" s="16">
        <v>450.16465600000004</v>
      </c>
    </row>
    <row r="270" spans="1:20" ht="15" outlineLevel="2">
      <c r="A270" s="5" t="s">
        <v>140</v>
      </c>
      <c r="B270" s="19" t="s">
        <v>145</v>
      </c>
      <c r="C270" s="6" t="s">
        <v>223</v>
      </c>
      <c r="D270" s="5" t="s">
        <v>359</v>
      </c>
      <c r="E270" s="5" t="s">
        <v>107</v>
      </c>
      <c r="F270" s="7" t="s">
        <v>138</v>
      </c>
      <c r="G270" s="8">
        <v>358.64743200000004</v>
      </c>
      <c r="H270" s="9">
        <v>329</v>
      </c>
      <c r="I270" s="8">
        <v>19.74</v>
      </c>
      <c r="J270" s="8"/>
      <c r="K270" s="15"/>
      <c r="L270" s="5"/>
      <c r="M270" s="8"/>
      <c r="N270" s="5"/>
      <c r="O270" s="8"/>
      <c r="P270" s="9"/>
      <c r="Q270" s="8"/>
      <c r="R270" s="8"/>
      <c r="S270" s="8"/>
      <c r="T270" s="16">
        <v>378.38743200000005</v>
      </c>
    </row>
    <row r="271" spans="1:20" ht="15" outlineLevel="2">
      <c r="A271" s="5" t="s">
        <v>140</v>
      </c>
      <c r="B271" s="19" t="s">
        <v>145</v>
      </c>
      <c r="C271" s="6" t="s">
        <v>223</v>
      </c>
      <c r="D271" s="5" t="s">
        <v>359</v>
      </c>
      <c r="E271" s="5" t="s">
        <v>107</v>
      </c>
      <c r="F271" s="7" t="s">
        <v>139</v>
      </c>
      <c r="G271" s="8">
        <v>252.5117</v>
      </c>
      <c r="H271" s="9">
        <v>402</v>
      </c>
      <c r="I271" s="8">
        <v>24.12</v>
      </c>
      <c r="J271" s="8"/>
      <c r="K271" s="15"/>
      <c r="L271" s="5"/>
      <c r="M271" s="8"/>
      <c r="N271" s="5"/>
      <c r="O271" s="8"/>
      <c r="P271" s="9"/>
      <c r="Q271" s="8"/>
      <c r="R271" s="8"/>
      <c r="S271" s="8"/>
      <c r="T271" s="16">
        <v>276.63169999999997</v>
      </c>
    </row>
    <row r="272" spans="1:20" ht="15" outlineLevel="2">
      <c r="A272" s="5" t="s">
        <v>140</v>
      </c>
      <c r="B272" s="19" t="s">
        <v>145</v>
      </c>
      <c r="C272" s="6" t="s">
        <v>223</v>
      </c>
      <c r="D272" s="5" t="s">
        <v>359</v>
      </c>
      <c r="E272" s="5" t="s">
        <v>107</v>
      </c>
      <c r="F272" s="7" t="s">
        <v>116</v>
      </c>
      <c r="G272" s="8">
        <v>5.2469606</v>
      </c>
      <c r="H272" s="9">
        <v>9</v>
      </c>
      <c r="I272" s="8">
        <v>4.32</v>
      </c>
      <c r="J272" s="8"/>
      <c r="K272" s="15"/>
      <c r="L272" s="5"/>
      <c r="M272" s="8"/>
      <c r="N272" s="5"/>
      <c r="O272" s="8"/>
      <c r="P272" s="9"/>
      <c r="Q272" s="8"/>
      <c r="R272" s="8"/>
      <c r="S272" s="8"/>
      <c r="T272" s="16">
        <v>9.566960600000002</v>
      </c>
    </row>
    <row r="273" spans="1:20" ht="15" outlineLevel="2">
      <c r="A273" s="5" t="s">
        <v>140</v>
      </c>
      <c r="B273" s="19" t="s">
        <v>145</v>
      </c>
      <c r="C273" s="6" t="s">
        <v>223</v>
      </c>
      <c r="D273" s="5" t="s">
        <v>359</v>
      </c>
      <c r="E273" s="5" t="s">
        <v>107</v>
      </c>
      <c r="F273" s="7" t="s">
        <v>171</v>
      </c>
      <c r="G273" s="8">
        <v>81.431636</v>
      </c>
      <c r="H273" s="9">
        <v>32</v>
      </c>
      <c r="I273" s="8">
        <v>1.92</v>
      </c>
      <c r="J273" s="8"/>
      <c r="K273" s="15"/>
      <c r="L273" s="5"/>
      <c r="M273" s="8"/>
      <c r="N273" s="5"/>
      <c r="O273" s="8"/>
      <c r="P273" s="9"/>
      <c r="Q273" s="8"/>
      <c r="R273" s="8"/>
      <c r="S273" s="8"/>
      <c r="T273" s="16">
        <v>83.351636</v>
      </c>
    </row>
    <row r="274" spans="1:20" ht="15" outlineLevel="2">
      <c r="A274" s="5" t="s">
        <v>140</v>
      </c>
      <c r="B274" s="19" t="s">
        <v>145</v>
      </c>
      <c r="C274" s="6" t="s">
        <v>223</v>
      </c>
      <c r="D274" s="5" t="s">
        <v>359</v>
      </c>
      <c r="E274" s="5" t="s">
        <v>107</v>
      </c>
      <c r="F274" s="5" t="s">
        <v>110</v>
      </c>
      <c r="G274" s="52"/>
      <c r="H274" s="53"/>
      <c r="I274" s="52"/>
      <c r="J274" s="52">
        <v>180</v>
      </c>
      <c r="K274" s="15"/>
      <c r="L274" s="5"/>
      <c r="M274" s="52"/>
      <c r="N274" s="5"/>
      <c r="O274" s="52"/>
      <c r="P274" s="53"/>
      <c r="Q274" s="52"/>
      <c r="R274" s="52"/>
      <c r="S274" s="52"/>
      <c r="T274" s="16">
        <v>180</v>
      </c>
    </row>
    <row r="275" spans="1:20" ht="15" outlineLevel="2">
      <c r="A275" s="5" t="s">
        <v>140</v>
      </c>
      <c r="B275" s="19" t="s">
        <v>145</v>
      </c>
      <c r="C275" s="6" t="s">
        <v>494</v>
      </c>
      <c r="D275" s="5" t="s">
        <v>359</v>
      </c>
      <c r="E275" s="5" t="s">
        <v>36</v>
      </c>
      <c r="F275" s="5" t="s">
        <v>36</v>
      </c>
      <c r="G275" s="52"/>
      <c r="H275" s="53"/>
      <c r="I275" s="52"/>
      <c r="J275" s="52"/>
      <c r="K275" s="15"/>
      <c r="L275" s="5"/>
      <c r="M275" s="52"/>
      <c r="N275" s="15">
        <v>25.75</v>
      </c>
      <c r="O275" s="52">
        <v>1854</v>
      </c>
      <c r="P275" s="53"/>
      <c r="Q275" s="52"/>
      <c r="R275" s="52"/>
      <c r="S275" s="52"/>
      <c r="T275" s="16">
        <v>1854</v>
      </c>
    </row>
    <row r="276" spans="1:20" ht="15" outlineLevel="2">
      <c r="A276" s="12" t="s">
        <v>140</v>
      </c>
      <c r="B276" s="20" t="s">
        <v>145</v>
      </c>
      <c r="C276" s="12" t="s">
        <v>494</v>
      </c>
      <c r="D276" s="12" t="s">
        <v>359</v>
      </c>
      <c r="E276" s="12" t="s">
        <v>111</v>
      </c>
      <c r="F276" s="12" t="s">
        <v>111</v>
      </c>
      <c r="G276" s="54"/>
      <c r="H276" s="55"/>
      <c r="I276" s="54"/>
      <c r="J276" s="54"/>
      <c r="K276" s="14">
        <v>2.2</v>
      </c>
      <c r="L276" s="13">
        <v>0.24</v>
      </c>
      <c r="M276" s="54">
        <v>1655.28</v>
      </c>
      <c r="N276" s="56"/>
      <c r="O276" s="54"/>
      <c r="P276" s="55"/>
      <c r="Q276" s="54"/>
      <c r="R276" s="54"/>
      <c r="S276" s="54"/>
      <c r="T276" s="16">
        <v>1655.28</v>
      </c>
    </row>
    <row r="277" spans="1:20" ht="15" outlineLevel="2">
      <c r="A277" s="5" t="s">
        <v>140</v>
      </c>
      <c r="B277" s="19" t="s">
        <v>145</v>
      </c>
      <c r="C277" s="6" t="s">
        <v>223</v>
      </c>
      <c r="D277" s="5" t="s">
        <v>359</v>
      </c>
      <c r="E277" s="5" t="s">
        <v>133</v>
      </c>
      <c r="F277" s="5" t="s">
        <v>133</v>
      </c>
      <c r="G277" s="52"/>
      <c r="H277" s="53"/>
      <c r="I277" s="52"/>
      <c r="J277" s="52"/>
      <c r="K277" s="15"/>
      <c r="L277" s="5"/>
      <c r="M277" s="52"/>
      <c r="N277" s="5"/>
      <c r="O277" s="52"/>
      <c r="P277" s="53"/>
      <c r="Q277" s="52"/>
      <c r="R277" s="52"/>
      <c r="S277" s="52">
        <v>146.02</v>
      </c>
      <c r="T277" s="16">
        <v>146.02</v>
      </c>
    </row>
    <row r="278" spans="1:20" s="72" customFormat="1" ht="15.75" outlineLevel="1" collapsed="1">
      <c r="A278" s="77"/>
      <c r="B278" s="78"/>
      <c r="C278" s="77"/>
      <c r="D278" s="78" t="s">
        <v>614</v>
      </c>
      <c r="E278" s="77"/>
      <c r="F278" s="77"/>
      <c r="G278" s="79">
        <f aca="true" t="shared" si="38" ref="G278:T278">SUBTOTAL(9,G268:G277)</f>
        <v>1398.8285746000001</v>
      </c>
      <c r="H278" s="80">
        <f t="shared" si="38"/>
        <v>1602</v>
      </c>
      <c r="I278" s="79">
        <f t="shared" si="38"/>
        <v>129.54</v>
      </c>
      <c r="J278" s="79">
        <f t="shared" si="38"/>
        <v>180</v>
      </c>
      <c r="K278" s="81">
        <f t="shared" si="38"/>
        <v>2.2</v>
      </c>
      <c r="L278" s="82">
        <f t="shared" si="38"/>
        <v>0.24</v>
      </c>
      <c r="M278" s="79">
        <f t="shared" si="38"/>
        <v>1655.28</v>
      </c>
      <c r="N278" s="83">
        <f t="shared" si="38"/>
        <v>25.75</v>
      </c>
      <c r="O278" s="79">
        <f t="shared" si="38"/>
        <v>1854</v>
      </c>
      <c r="P278" s="80">
        <f t="shared" si="38"/>
        <v>0</v>
      </c>
      <c r="Q278" s="79">
        <f t="shared" si="38"/>
        <v>0</v>
      </c>
      <c r="R278" s="79">
        <f t="shared" si="38"/>
        <v>0</v>
      </c>
      <c r="S278" s="79">
        <f t="shared" si="38"/>
        <v>146.02</v>
      </c>
      <c r="T278" s="16">
        <f t="shared" si="38"/>
        <v>5363.6685746</v>
      </c>
    </row>
    <row r="279" spans="1:20" ht="15" outlineLevel="2">
      <c r="A279" s="5" t="s">
        <v>140</v>
      </c>
      <c r="B279" s="19" t="s">
        <v>141</v>
      </c>
      <c r="C279" s="6">
        <v>407100</v>
      </c>
      <c r="D279" s="5" t="s">
        <v>776</v>
      </c>
      <c r="E279" s="5" t="s">
        <v>36</v>
      </c>
      <c r="F279" s="5" t="s">
        <v>36</v>
      </c>
      <c r="G279" s="52"/>
      <c r="H279" s="53"/>
      <c r="I279" s="52"/>
      <c r="J279" s="52"/>
      <c r="K279" s="15"/>
      <c r="L279" s="5"/>
      <c r="M279" s="52"/>
      <c r="N279" s="15">
        <v>0.75</v>
      </c>
      <c r="O279" s="52">
        <v>54</v>
      </c>
      <c r="P279" s="53"/>
      <c r="Q279" s="52"/>
      <c r="R279" s="52"/>
      <c r="S279" s="52"/>
      <c r="T279" s="16">
        <v>54</v>
      </c>
    </row>
    <row r="280" spans="1:20" s="72" customFormat="1" ht="15.75" outlineLevel="1" collapsed="1">
      <c r="A280" s="77"/>
      <c r="B280" s="78"/>
      <c r="C280" s="77"/>
      <c r="D280" s="78" t="s">
        <v>785</v>
      </c>
      <c r="E280" s="77"/>
      <c r="F280" s="77"/>
      <c r="G280" s="79">
        <f aca="true" t="shared" si="39" ref="G280:T280">SUBTOTAL(9,G279:G279)</f>
        <v>0</v>
      </c>
      <c r="H280" s="80">
        <f t="shared" si="39"/>
        <v>0</v>
      </c>
      <c r="I280" s="79">
        <f t="shared" si="39"/>
        <v>0</v>
      </c>
      <c r="J280" s="79">
        <f t="shared" si="39"/>
        <v>0</v>
      </c>
      <c r="K280" s="81">
        <f t="shared" si="39"/>
        <v>0</v>
      </c>
      <c r="L280" s="82">
        <f t="shared" si="39"/>
        <v>0</v>
      </c>
      <c r="M280" s="79">
        <f t="shared" si="39"/>
        <v>0</v>
      </c>
      <c r="N280" s="83">
        <f t="shared" si="39"/>
        <v>0.75</v>
      </c>
      <c r="O280" s="79">
        <f t="shared" si="39"/>
        <v>54</v>
      </c>
      <c r="P280" s="80">
        <f t="shared" si="39"/>
        <v>0</v>
      </c>
      <c r="Q280" s="79">
        <f t="shared" si="39"/>
        <v>0</v>
      </c>
      <c r="R280" s="79">
        <f t="shared" si="39"/>
        <v>0</v>
      </c>
      <c r="S280" s="79">
        <f t="shared" si="39"/>
        <v>0</v>
      </c>
      <c r="T280" s="16">
        <f t="shared" si="39"/>
        <v>54</v>
      </c>
    </row>
    <row r="281" spans="1:20" ht="15" outlineLevel="2">
      <c r="A281" s="5" t="s">
        <v>140</v>
      </c>
      <c r="B281" s="19" t="s">
        <v>145</v>
      </c>
      <c r="C281" s="6">
        <v>403100</v>
      </c>
      <c r="D281" s="5" t="s">
        <v>368</v>
      </c>
      <c r="E281" s="5" t="s">
        <v>107</v>
      </c>
      <c r="F281" s="7">
        <v>15</v>
      </c>
      <c r="G281" s="8">
        <v>567.750129</v>
      </c>
      <c r="H281" s="9">
        <v>1628</v>
      </c>
      <c r="I281" s="8">
        <v>162.8</v>
      </c>
      <c r="J281" s="8"/>
      <c r="K281" s="15"/>
      <c r="L281" s="5"/>
      <c r="M281" s="8"/>
      <c r="N281" s="5"/>
      <c r="O281" s="8"/>
      <c r="P281" s="9"/>
      <c r="Q281" s="8"/>
      <c r="R281" s="8"/>
      <c r="S281" s="8"/>
      <c r="T281" s="16">
        <v>730.550129</v>
      </c>
    </row>
    <row r="282" spans="1:20" ht="15" outlineLevel="2">
      <c r="A282" s="5" t="s">
        <v>140</v>
      </c>
      <c r="B282" s="19" t="s">
        <v>145</v>
      </c>
      <c r="C282" s="6">
        <v>403100</v>
      </c>
      <c r="D282" s="5" t="s">
        <v>368</v>
      </c>
      <c r="E282" s="5" t="s">
        <v>107</v>
      </c>
      <c r="F282" s="7" t="s">
        <v>137</v>
      </c>
      <c r="G282" s="8">
        <v>57.32393350000001</v>
      </c>
      <c r="H282" s="9">
        <v>12</v>
      </c>
      <c r="I282" s="8">
        <v>0.72</v>
      </c>
      <c r="J282" s="8"/>
      <c r="K282" s="15"/>
      <c r="L282" s="5"/>
      <c r="M282" s="8"/>
      <c r="N282" s="5"/>
      <c r="O282" s="8"/>
      <c r="P282" s="9"/>
      <c r="Q282" s="8"/>
      <c r="R282" s="8"/>
      <c r="S282" s="8"/>
      <c r="T282" s="16">
        <v>58.04393350000001</v>
      </c>
    </row>
    <row r="283" spans="1:20" ht="15" outlineLevel="2">
      <c r="A283" s="5" t="s">
        <v>140</v>
      </c>
      <c r="B283" s="19" t="s">
        <v>145</v>
      </c>
      <c r="C283" s="6">
        <v>403100</v>
      </c>
      <c r="D283" s="5" t="s">
        <v>368</v>
      </c>
      <c r="E283" s="5" t="s">
        <v>107</v>
      </c>
      <c r="F283" s="7" t="s">
        <v>138</v>
      </c>
      <c r="G283" s="8">
        <v>34.060584000000006</v>
      </c>
      <c r="H283" s="9">
        <v>24</v>
      </c>
      <c r="I283" s="8">
        <v>1.44</v>
      </c>
      <c r="J283" s="8"/>
      <c r="K283" s="15"/>
      <c r="L283" s="5"/>
      <c r="M283" s="8"/>
      <c r="N283" s="5"/>
      <c r="O283" s="8"/>
      <c r="P283" s="9"/>
      <c r="Q283" s="8"/>
      <c r="R283" s="8"/>
      <c r="S283" s="8"/>
      <c r="T283" s="16">
        <v>35.500584</v>
      </c>
    </row>
    <row r="284" spans="1:20" ht="15" outlineLevel="2">
      <c r="A284" s="5" t="s">
        <v>140</v>
      </c>
      <c r="B284" s="19" t="s">
        <v>145</v>
      </c>
      <c r="C284" s="6">
        <v>403100</v>
      </c>
      <c r="D284" s="5" t="s">
        <v>368</v>
      </c>
      <c r="E284" s="5" t="s">
        <v>107</v>
      </c>
      <c r="F284" s="7" t="s">
        <v>139</v>
      </c>
      <c r="G284" s="8">
        <v>78.07379999999999</v>
      </c>
      <c r="H284" s="9">
        <v>175</v>
      </c>
      <c r="I284" s="8">
        <v>10.5</v>
      </c>
      <c r="J284" s="8"/>
      <c r="K284" s="15"/>
      <c r="L284" s="5"/>
      <c r="M284" s="8"/>
      <c r="N284" s="5"/>
      <c r="O284" s="8"/>
      <c r="P284" s="9"/>
      <c r="Q284" s="8"/>
      <c r="R284" s="8"/>
      <c r="S284" s="8"/>
      <c r="T284" s="16">
        <v>88.57379999999999</v>
      </c>
    </row>
    <row r="285" spans="1:20" ht="15" outlineLevel="2">
      <c r="A285" s="5" t="s">
        <v>140</v>
      </c>
      <c r="B285" s="19" t="s">
        <v>145</v>
      </c>
      <c r="C285" s="6">
        <v>403100</v>
      </c>
      <c r="D285" s="5" t="s">
        <v>368</v>
      </c>
      <c r="E285" s="5" t="s">
        <v>107</v>
      </c>
      <c r="F285" s="7" t="s">
        <v>116</v>
      </c>
      <c r="G285" s="8">
        <v>8.949490199999998</v>
      </c>
      <c r="H285" s="9">
        <v>11</v>
      </c>
      <c r="I285" s="8">
        <v>5.28</v>
      </c>
      <c r="J285" s="8"/>
      <c r="K285" s="15"/>
      <c r="L285" s="5"/>
      <c r="M285" s="8"/>
      <c r="N285" s="5"/>
      <c r="O285" s="8"/>
      <c r="P285" s="9"/>
      <c r="Q285" s="8"/>
      <c r="R285" s="8"/>
      <c r="S285" s="8"/>
      <c r="T285" s="16">
        <v>14.229490199999997</v>
      </c>
    </row>
    <row r="286" spans="1:20" ht="15" outlineLevel="2">
      <c r="A286" s="5" t="s">
        <v>140</v>
      </c>
      <c r="B286" s="19" t="s">
        <v>145</v>
      </c>
      <c r="C286" s="6">
        <v>403100</v>
      </c>
      <c r="D286" s="5" t="s">
        <v>368</v>
      </c>
      <c r="E286" s="5" t="s">
        <v>107</v>
      </c>
      <c r="F286" s="5" t="s">
        <v>110</v>
      </c>
      <c r="G286" s="52"/>
      <c r="H286" s="53"/>
      <c r="I286" s="52"/>
      <c r="J286" s="52">
        <v>180</v>
      </c>
      <c r="K286" s="15"/>
      <c r="L286" s="5"/>
      <c r="M286" s="52"/>
      <c r="N286" s="5"/>
      <c r="O286" s="52"/>
      <c r="P286" s="53"/>
      <c r="Q286" s="52"/>
      <c r="R286" s="52"/>
      <c r="S286" s="52"/>
      <c r="T286" s="16">
        <v>180</v>
      </c>
    </row>
    <row r="287" spans="1:20" ht="15" outlineLevel="2">
      <c r="A287" s="5" t="s">
        <v>140</v>
      </c>
      <c r="B287" s="19" t="s">
        <v>145</v>
      </c>
      <c r="C287" s="6">
        <v>403100</v>
      </c>
      <c r="D287" s="5" t="s">
        <v>368</v>
      </c>
      <c r="E287" s="5" t="s">
        <v>36</v>
      </c>
      <c r="F287" s="5" t="s">
        <v>36</v>
      </c>
      <c r="G287" s="52"/>
      <c r="H287" s="53"/>
      <c r="I287" s="52"/>
      <c r="J287" s="52"/>
      <c r="K287" s="15"/>
      <c r="L287" s="5"/>
      <c r="M287" s="52"/>
      <c r="N287" s="15">
        <v>0.75</v>
      </c>
      <c r="O287" s="52">
        <v>54</v>
      </c>
      <c r="P287" s="53"/>
      <c r="Q287" s="52"/>
      <c r="R287" s="52"/>
      <c r="S287" s="52"/>
      <c r="T287" s="16">
        <v>54</v>
      </c>
    </row>
    <row r="288" spans="1:20" ht="15" outlineLevel="2">
      <c r="A288" s="5" t="s">
        <v>140</v>
      </c>
      <c r="B288" s="19" t="s">
        <v>145</v>
      </c>
      <c r="C288" s="6">
        <v>403100</v>
      </c>
      <c r="D288" s="5" t="s">
        <v>368</v>
      </c>
      <c r="E288" s="5" t="s">
        <v>107</v>
      </c>
      <c r="F288" s="7" t="s">
        <v>154</v>
      </c>
      <c r="G288" s="8">
        <v>220.23100000000002</v>
      </c>
      <c r="H288" s="9">
        <v>710</v>
      </c>
      <c r="I288" s="8">
        <v>42.6</v>
      </c>
      <c r="J288" s="8"/>
      <c r="K288" s="15"/>
      <c r="L288" s="5"/>
      <c r="M288" s="8"/>
      <c r="N288" s="5"/>
      <c r="O288" s="8"/>
      <c r="P288" s="9"/>
      <c r="Q288" s="8"/>
      <c r="R288" s="8"/>
      <c r="S288" s="8"/>
      <c r="T288" s="16">
        <v>262.831</v>
      </c>
    </row>
    <row r="289" spans="1:20" ht="15" outlineLevel="2">
      <c r="A289" s="12" t="s">
        <v>140</v>
      </c>
      <c r="B289" s="20" t="s">
        <v>145</v>
      </c>
      <c r="C289" s="12">
        <v>403100</v>
      </c>
      <c r="D289" s="12" t="s">
        <v>368</v>
      </c>
      <c r="E289" s="12" t="s">
        <v>111</v>
      </c>
      <c r="F289" s="12" t="s">
        <v>111</v>
      </c>
      <c r="G289" s="54"/>
      <c r="H289" s="55"/>
      <c r="I289" s="54"/>
      <c r="J289" s="54"/>
      <c r="K289" s="14">
        <v>1</v>
      </c>
      <c r="L289" s="13">
        <v>1</v>
      </c>
      <c r="M289" s="54">
        <v>3135</v>
      </c>
      <c r="N289" s="56"/>
      <c r="O289" s="54"/>
      <c r="P289" s="55"/>
      <c r="Q289" s="54"/>
      <c r="R289" s="54"/>
      <c r="S289" s="54"/>
      <c r="T289" s="16">
        <v>3135</v>
      </c>
    </row>
    <row r="290" spans="1:20" ht="15" outlineLevel="2">
      <c r="A290" s="5" t="s">
        <v>140</v>
      </c>
      <c r="B290" s="19" t="s">
        <v>145</v>
      </c>
      <c r="C290" s="6">
        <v>403100</v>
      </c>
      <c r="D290" s="5" t="s">
        <v>368</v>
      </c>
      <c r="E290" s="5" t="s">
        <v>133</v>
      </c>
      <c r="F290" s="5" t="s">
        <v>133</v>
      </c>
      <c r="G290" s="52"/>
      <c r="H290" s="53"/>
      <c r="I290" s="52"/>
      <c r="J290" s="52"/>
      <c r="K290" s="15"/>
      <c r="L290" s="5"/>
      <c r="M290" s="52"/>
      <c r="N290" s="5"/>
      <c r="O290" s="52"/>
      <c r="P290" s="53"/>
      <c r="Q290" s="52"/>
      <c r="R290" s="52"/>
      <c r="S290" s="52">
        <v>7.52</v>
      </c>
      <c r="T290" s="16">
        <v>7.52</v>
      </c>
    </row>
    <row r="291" spans="1:20" s="72" customFormat="1" ht="15.75" outlineLevel="1" collapsed="1">
      <c r="A291" s="77"/>
      <c r="B291" s="78"/>
      <c r="C291" s="77"/>
      <c r="D291" s="78" t="s">
        <v>627</v>
      </c>
      <c r="E291" s="77"/>
      <c r="F291" s="77"/>
      <c r="G291" s="79">
        <f aca="true" t="shared" si="40" ref="G291:T291">SUBTOTAL(9,G281:G290)</f>
        <v>966.3889367000002</v>
      </c>
      <c r="H291" s="80">
        <f t="shared" si="40"/>
        <v>2560</v>
      </c>
      <c r="I291" s="79">
        <f t="shared" si="40"/>
        <v>223.34</v>
      </c>
      <c r="J291" s="79">
        <f t="shared" si="40"/>
        <v>180</v>
      </c>
      <c r="K291" s="81">
        <f t="shared" si="40"/>
        <v>1</v>
      </c>
      <c r="L291" s="82">
        <f t="shared" si="40"/>
        <v>1</v>
      </c>
      <c r="M291" s="79">
        <f t="shared" si="40"/>
        <v>3135</v>
      </c>
      <c r="N291" s="83">
        <f t="shared" si="40"/>
        <v>0.75</v>
      </c>
      <c r="O291" s="79">
        <f t="shared" si="40"/>
        <v>54</v>
      </c>
      <c r="P291" s="80">
        <f t="shared" si="40"/>
        <v>0</v>
      </c>
      <c r="Q291" s="79">
        <f t="shared" si="40"/>
        <v>0</v>
      </c>
      <c r="R291" s="79">
        <f t="shared" si="40"/>
        <v>0</v>
      </c>
      <c r="S291" s="79">
        <f t="shared" si="40"/>
        <v>7.52</v>
      </c>
      <c r="T291" s="16">
        <f t="shared" si="40"/>
        <v>4566.2489367</v>
      </c>
    </row>
    <row r="292" spans="1:20" ht="15" outlineLevel="2">
      <c r="A292" s="5" t="s">
        <v>140</v>
      </c>
      <c r="B292" s="19" t="s">
        <v>145</v>
      </c>
      <c r="C292" s="6">
        <v>403615</v>
      </c>
      <c r="D292" s="5" t="s">
        <v>369</v>
      </c>
      <c r="E292" s="5" t="s">
        <v>107</v>
      </c>
      <c r="F292" s="7">
        <v>15</v>
      </c>
      <c r="G292" s="8">
        <v>244.400148</v>
      </c>
      <c r="H292" s="9">
        <v>707</v>
      </c>
      <c r="I292" s="8">
        <v>70.7</v>
      </c>
      <c r="J292" s="8"/>
      <c r="K292" s="15"/>
      <c r="L292" s="5"/>
      <c r="M292" s="8"/>
      <c r="N292" s="5"/>
      <c r="O292" s="8"/>
      <c r="P292" s="9"/>
      <c r="Q292" s="8"/>
      <c r="R292" s="8"/>
      <c r="S292" s="8"/>
      <c r="T292" s="16">
        <v>315.100148</v>
      </c>
    </row>
    <row r="293" spans="1:20" ht="15" outlineLevel="2">
      <c r="A293" s="5" t="s">
        <v>140</v>
      </c>
      <c r="B293" s="19" t="s">
        <v>145</v>
      </c>
      <c r="C293" s="6">
        <v>403615</v>
      </c>
      <c r="D293" s="5" t="s">
        <v>369</v>
      </c>
      <c r="E293" s="5" t="s">
        <v>107</v>
      </c>
      <c r="F293" s="7" t="s">
        <v>137</v>
      </c>
      <c r="G293" s="8">
        <v>1.6075020000000002</v>
      </c>
      <c r="H293" s="9">
        <v>1</v>
      </c>
      <c r="I293" s="8">
        <v>0.06</v>
      </c>
      <c r="J293" s="8"/>
      <c r="K293" s="15"/>
      <c r="L293" s="5"/>
      <c r="M293" s="8"/>
      <c r="N293" s="5"/>
      <c r="O293" s="8"/>
      <c r="P293" s="9"/>
      <c r="Q293" s="8"/>
      <c r="R293" s="8"/>
      <c r="S293" s="8"/>
      <c r="T293" s="16">
        <v>1.6675020000000003</v>
      </c>
    </row>
    <row r="294" spans="1:20" ht="15" outlineLevel="2">
      <c r="A294" s="5" t="s">
        <v>140</v>
      </c>
      <c r="B294" s="19" t="s">
        <v>145</v>
      </c>
      <c r="C294" s="6">
        <v>403615</v>
      </c>
      <c r="D294" s="5" t="s">
        <v>369</v>
      </c>
      <c r="E294" s="5" t="s">
        <v>107</v>
      </c>
      <c r="F294" s="7" t="s">
        <v>138</v>
      </c>
      <c r="G294" s="8">
        <v>1.405707</v>
      </c>
      <c r="H294" s="11">
        <v>1</v>
      </c>
      <c r="I294" s="10">
        <v>0.06</v>
      </c>
      <c r="J294" s="8"/>
      <c r="K294" s="15"/>
      <c r="L294" s="5"/>
      <c r="M294" s="10"/>
      <c r="N294" s="5"/>
      <c r="O294" s="10"/>
      <c r="P294" s="11"/>
      <c r="Q294" s="10"/>
      <c r="R294" s="10"/>
      <c r="S294" s="10"/>
      <c r="T294" s="16">
        <v>1.465707</v>
      </c>
    </row>
    <row r="295" spans="1:20" ht="15" outlineLevel="2">
      <c r="A295" s="5" t="s">
        <v>140</v>
      </c>
      <c r="B295" s="19" t="s">
        <v>145</v>
      </c>
      <c r="C295" s="6">
        <v>403615</v>
      </c>
      <c r="D295" s="5" t="s">
        <v>369</v>
      </c>
      <c r="E295" s="5" t="s">
        <v>107</v>
      </c>
      <c r="F295" s="7" t="s">
        <v>139</v>
      </c>
      <c r="G295" s="8">
        <v>9.175599999999998</v>
      </c>
      <c r="H295" s="9">
        <v>17</v>
      </c>
      <c r="I295" s="8">
        <v>1.02</v>
      </c>
      <c r="J295" s="8"/>
      <c r="K295" s="15"/>
      <c r="L295" s="5"/>
      <c r="M295" s="8"/>
      <c r="N295" s="5"/>
      <c r="O295" s="8"/>
      <c r="P295" s="9"/>
      <c r="Q295" s="8"/>
      <c r="R295" s="8"/>
      <c r="S295" s="8"/>
      <c r="T295" s="16">
        <v>10.195599999999997</v>
      </c>
    </row>
    <row r="296" spans="1:20" ht="15" outlineLevel="2">
      <c r="A296" s="5" t="s">
        <v>140</v>
      </c>
      <c r="B296" s="19" t="s">
        <v>145</v>
      </c>
      <c r="C296" s="6">
        <v>403615</v>
      </c>
      <c r="D296" s="5" t="s">
        <v>369</v>
      </c>
      <c r="E296" s="5" t="s">
        <v>107</v>
      </c>
      <c r="F296" s="7" t="s">
        <v>116</v>
      </c>
      <c r="G296" s="8">
        <v>0.389956</v>
      </c>
      <c r="H296" s="9">
        <v>1</v>
      </c>
      <c r="I296" s="8">
        <v>0.48</v>
      </c>
      <c r="J296" s="8"/>
      <c r="K296" s="15"/>
      <c r="L296" s="5"/>
      <c r="M296" s="8"/>
      <c r="N296" s="5"/>
      <c r="O296" s="8"/>
      <c r="P296" s="9"/>
      <c r="Q296" s="8"/>
      <c r="R296" s="8"/>
      <c r="S296" s="8"/>
      <c r="T296" s="16">
        <v>0.869956</v>
      </c>
    </row>
    <row r="297" spans="1:20" ht="15" outlineLevel="2">
      <c r="A297" s="5" t="s">
        <v>140</v>
      </c>
      <c r="B297" s="19" t="s">
        <v>145</v>
      </c>
      <c r="C297" s="6">
        <v>403615</v>
      </c>
      <c r="D297" s="5" t="s">
        <v>369</v>
      </c>
      <c r="E297" s="5" t="s">
        <v>107</v>
      </c>
      <c r="F297" s="5" t="s">
        <v>110</v>
      </c>
      <c r="G297" s="52"/>
      <c r="H297" s="53"/>
      <c r="I297" s="52"/>
      <c r="J297" s="52">
        <v>180</v>
      </c>
      <c r="K297" s="15"/>
      <c r="L297" s="5"/>
      <c r="M297" s="52"/>
      <c r="N297" s="5"/>
      <c r="O297" s="52"/>
      <c r="P297" s="53"/>
      <c r="Q297" s="52"/>
      <c r="R297" s="52"/>
      <c r="S297" s="52"/>
      <c r="T297" s="16">
        <v>180</v>
      </c>
    </row>
    <row r="298" spans="1:20" s="72" customFormat="1" ht="15.75" outlineLevel="1" collapsed="1">
      <c r="A298" s="77"/>
      <c r="B298" s="78"/>
      <c r="C298" s="77"/>
      <c r="D298" s="78" t="s">
        <v>628</v>
      </c>
      <c r="E298" s="77"/>
      <c r="F298" s="77"/>
      <c r="G298" s="79">
        <f aca="true" t="shared" si="41" ref="G298:T298">SUBTOTAL(9,G292:G297)</f>
        <v>256.978913</v>
      </c>
      <c r="H298" s="80">
        <f t="shared" si="41"/>
        <v>727</v>
      </c>
      <c r="I298" s="79">
        <f t="shared" si="41"/>
        <v>72.32000000000001</v>
      </c>
      <c r="J298" s="79">
        <f t="shared" si="41"/>
        <v>180</v>
      </c>
      <c r="K298" s="81">
        <f t="shared" si="41"/>
        <v>0</v>
      </c>
      <c r="L298" s="82">
        <f t="shared" si="41"/>
        <v>0</v>
      </c>
      <c r="M298" s="79">
        <f t="shared" si="41"/>
        <v>0</v>
      </c>
      <c r="N298" s="83">
        <f t="shared" si="41"/>
        <v>0</v>
      </c>
      <c r="O298" s="79">
        <f t="shared" si="41"/>
        <v>0</v>
      </c>
      <c r="P298" s="80">
        <f t="shared" si="41"/>
        <v>0</v>
      </c>
      <c r="Q298" s="79">
        <f t="shared" si="41"/>
        <v>0</v>
      </c>
      <c r="R298" s="79">
        <f t="shared" si="41"/>
        <v>0</v>
      </c>
      <c r="S298" s="79">
        <f t="shared" si="41"/>
        <v>0</v>
      </c>
      <c r="T298" s="16">
        <f t="shared" si="41"/>
        <v>509.298913</v>
      </c>
    </row>
    <row r="299" spans="1:20" ht="15" outlineLevel="2">
      <c r="A299" s="5" t="s">
        <v>140</v>
      </c>
      <c r="B299" s="19" t="s">
        <v>163</v>
      </c>
      <c r="C299" s="6">
        <v>404555</v>
      </c>
      <c r="D299" s="5" t="s">
        <v>370</v>
      </c>
      <c r="E299" s="5" t="s">
        <v>107</v>
      </c>
      <c r="F299" s="7">
        <v>15</v>
      </c>
      <c r="G299" s="8">
        <v>4.282304000000001</v>
      </c>
      <c r="H299" s="9">
        <v>12</v>
      </c>
      <c r="I299" s="8">
        <v>1.2</v>
      </c>
      <c r="J299" s="8"/>
      <c r="K299" s="15"/>
      <c r="L299" s="5"/>
      <c r="M299" s="8"/>
      <c r="N299" s="5"/>
      <c r="O299" s="8"/>
      <c r="P299" s="9"/>
      <c r="Q299" s="8"/>
      <c r="R299" s="8"/>
      <c r="S299" s="8"/>
      <c r="T299" s="16">
        <v>5.482304000000001</v>
      </c>
    </row>
    <row r="300" spans="1:20" ht="15" outlineLevel="2">
      <c r="A300" s="5" t="s">
        <v>140</v>
      </c>
      <c r="B300" s="19" t="s">
        <v>163</v>
      </c>
      <c r="C300" s="6">
        <v>404555</v>
      </c>
      <c r="D300" s="5" t="s">
        <v>370</v>
      </c>
      <c r="E300" s="5" t="s">
        <v>107</v>
      </c>
      <c r="F300" s="7" t="s">
        <v>139</v>
      </c>
      <c r="G300" s="8">
        <v>0.44659999999999994</v>
      </c>
      <c r="H300" s="9">
        <v>1</v>
      </c>
      <c r="I300" s="8">
        <v>0.06</v>
      </c>
      <c r="J300" s="8"/>
      <c r="K300" s="15"/>
      <c r="L300" s="5"/>
      <c r="M300" s="8"/>
      <c r="N300" s="5"/>
      <c r="O300" s="8"/>
      <c r="P300" s="9"/>
      <c r="Q300" s="8"/>
      <c r="R300" s="8"/>
      <c r="S300" s="8"/>
      <c r="T300" s="16">
        <v>0.5065999999999999</v>
      </c>
    </row>
    <row r="301" spans="1:20" ht="15" outlineLevel="2">
      <c r="A301" s="5" t="s">
        <v>140</v>
      </c>
      <c r="B301" s="19" t="s">
        <v>163</v>
      </c>
      <c r="C301" s="6">
        <v>404555</v>
      </c>
      <c r="D301" s="5" t="s">
        <v>370</v>
      </c>
      <c r="E301" s="5" t="s">
        <v>107</v>
      </c>
      <c r="F301" s="5" t="s">
        <v>110</v>
      </c>
      <c r="G301" s="52"/>
      <c r="H301" s="53"/>
      <c r="I301" s="52"/>
      <c r="J301" s="52">
        <v>105</v>
      </c>
      <c r="K301" s="15"/>
      <c r="L301" s="5"/>
      <c r="M301" s="52"/>
      <c r="N301" s="5"/>
      <c r="O301" s="52"/>
      <c r="P301" s="53"/>
      <c r="Q301" s="52"/>
      <c r="R301" s="52"/>
      <c r="S301" s="52"/>
      <c r="T301" s="16">
        <v>105</v>
      </c>
    </row>
    <row r="302" spans="1:20" ht="15" outlineLevel="2">
      <c r="A302" s="12" t="s">
        <v>140</v>
      </c>
      <c r="B302" s="20" t="s">
        <v>163</v>
      </c>
      <c r="C302" s="12">
        <v>404555</v>
      </c>
      <c r="D302" s="12" t="s">
        <v>370</v>
      </c>
      <c r="E302" s="12" t="s">
        <v>111</v>
      </c>
      <c r="F302" s="12" t="s">
        <v>111</v>
      </c>
      <c r="G302" s="54"/>
      <c r="H302" s="55"/>
      <c r="I302" s="54"/>
      <c r="J302" s="54"/>
      <c r="K302" s="14">
        <v>1.38</v>
      </c>
      <c r="L302" s="13">
        <v>1</v>
      </c>
      <c r="M302" s="54">
        <v>4326.3</v>
      </c>
      <c r="N302" s="56"/>
      <c r="O302" s="54"/>
      <c r="P302" s="55"/>
      <c r="Q302" s="54"/>
      <c r="R302" s="54"/>
      <c r="S302" s="54"/>
      <c r="T302" s="16">
        <v>4326.3</v>
      </c>
    </row>
    <row r="303" spans="1:20" s="72" customFormat="1" ht="15.75" outlineLevel="1" collapsed="1">
      <c r="A303" s="77"/>
      <c r="B303" s="78"/>
      <c r="C303" s="77"/>
      <c r="D303" s="78" t="s">
        <v>629</v>
      </c>
      <c r="E303" s="77"/>
      <c r="F303" s="77"/>
      <c r="G303" s="79">
        <f aca="true" t="shared" si="42" ref="G303:T303">SUBTOTAL(9,G299:G302)</f>
        <v>4.728904000000001</v>
      </c>
      <c r="H303" s="80">
        <f t="shared" si="42"/>
        <v>13</v>
      </c>
      <c r="I303" s="79">
        <f t="shared" si="42"/>
        <v>1.26</v>
      </c>
      <c r="J303" s="79">
        <f t="shared" si="42"/>
        <v>105</v>
      </c>
      <c r="K303" s="81">
        <f t="shared" si="42"/>
        <v>1.38</v>
      </c>
      <c r="L303" s="82">
        <f t="shared" si="42"/>
        <v>1</v>
      </c>
      <c r="M303" s="79">
        <f t="shared" si="42"/>
        <v>4326.3</v>
      </c>
      <c r="N303" s="83">
        <f t="shared" si="42"/>
        <v>0</v>
      </c>
      <c r="O303" s="79">
        <f t="shared" si="42"/>
        <v>0</v>
      </c>
      <c r="P303" s="80">
        <f t="shared" si="42"/>
        <v>0</v>
      </c>
      <c r="Q303" s="79">
        <f t="shared" si="42"/>
        <v>0</v>
      </c>
      <c r="R303" s="79">
        <f t="shared" si="42"/>
        <v>0</v>
      </c>
      <c r="S303" s="79">
        <f t="shared" si="42"/>
        <v>0</v>
      </c>
      <c r="T303" s="16">
        <f t="shared" si="42"/>
        <v>4437.288904</v>
      </c>
    </row>
    <row r="304" spans="1:20" ht="15" outlineLevel="2">
      <c r="A304" s="5" t="s">
        <v>140</v>
      </c>
      <c r="B304" s="19" t="s">
        <v>163</v>
      </c>
      <c r="C304" s="6">
        <v>404565</v>
      </c>
      <c r="D304" s="5" t="s">
        <v>371</v>
      </c>
      <c r="E304" s="5" t="s">
        <v>107</v>
      </c>
      <c r="F304" s="7" t="s">
        <v>137</v>
      </c>
      <c r="G304" s="8">
        <v>5.1419455</v>
      </c>
      <c r="H304" s="9">
        <v>1</v>
      </c>
      <c r="I304" s="8">
        <v>0.06</v>
      </c>
      <c r="J304" s="8"/>
      <c r="K304" s="15"/>
      <c r="L304" s="5"/>
      <c r="M304" s="8"/>
      <c r="N304" s="5"/>
      <c r="O304" s="8"/>
      <c r="P304" s="9"/>
      <c r="Q304" s="8"/>
      <c r="R304" s="8"/>
      <c r="S304" s="8"/>
      <c r="T304" s="16">
        <v>5.2019455</v>
      </c>
    </row>
    <row r="305" spans="1:20" ht="15" outlineLevel="2">
      <c r="A305" s="5" t="s">
        <v>140</v>
      </c>
      <c r="B305" s="19" t="s">
        <v>163</v>
      </c>
      <c r="C305" s="6">
        <v>404565</v>
      </c>
      <c r="D305" s="5" t="s">
        <v>371</v>
      </c>
      <c r="E305" s="5" t="s">
        <v>107</v>
      </c>
      <c r="F305" s="7" t="s">
        <v>139</v>
      </c>
      <c r="G305" s="8">
        <v>0.7917</v>
      </c>
      <c r="H305" s="9">
        <v>1</v>
      </c>
      <c r="I305" s="8">
        <v>0.06</v>
      </c>
      <c r="J305" s="8"/>
      <c r="K305" s="15"/>
      <c r="L305" s="5"/>
      <c r="M305" s="8"/>
      <c r="N305" s="5"/>
      <c r="O305" s="8"/>
      <c r="P305" s="9"/>
      <c r="Q305" s="8"/>
      <c r="R305" s="8"/>
      <c r="S305" s="8"/>
      <c r="T305" s="16">
        <v>0.8516999999999999</v>
      </c>
    </row>
    <row r="306" spans="1:20" ht="15" outlineLevel="2">
      <c r="A306" s="5" t="s">
        <v>140</v>
      </c>
      <c r="B306" s="19" t="s">
        <v>163</v>
      </c>
      <c r="C306" s="6">
        <v>404565</v>
      </c>
      <c r="D306" s="5" t="s">
        <v>371</v>
      </c>
      <c r="E306" s="5" t="s">
        <v>107</v>
      </c>
      <c r="F306" s="5" t="s">
        <v>110</v>
      </c>
      <c r="G306" s="52"/>
      <c r="H306" s="53"/>
      <c r="I306" s="52"/>
      <c r="J306" s="52">
        <v>30</v>
      </c>
      <c r="K306" s="15"/>
      <c r="L306" s="5"/>
      <c r="M306" s="52"/>
      <c r="N306" s="5"/>
      <c r="O306" s="52"/>
      <c r="P306" s="53"/>
      <c r="Q306" s="52"/>
      <c r="R306" s="52"/>
      <c r="S306" s="52"/>
      <c r="T306" s="16">
        <v>30</v>
      </c>
    </row>
    <row r="307" spans="1:20" ht="15" outlineLevel="2">
      <c r="A307" s="12" t="s">
        <v>140</v>
      </c>
      <c r="B307" s="20" t="s">
        <v>163</v>
      </c>
      <c r="C307" s="12">
        <v>404565</v>
      </c>
      <c r="D307" s="12" t="s">
        <v>371</v>
      </c>
      <c r="E307" s="12" t="s">
        <v>111</v>
      </c>
      <c r="F307" s="12" t="s">
        <v>111</v>
      </c>
      <c r="G307" s="54"/>
      <c r="H307" s="55"/>
      <c r="I307" s="54"/>
      <c r="J307" s="54"/>
      <c r="K307" s="14">
        <v>1.74</v>
      </c>
      <c r="L307" s="13">
        <v>1</v>
      </c>
      <c r="M307" s="54">
        <v>5454.9</v>
      </c>
      <c r="N307" s="56"/>
      <c r="O307" s="54"/>
      <c r="P307" s="55"/>
      <c r="Q307" s="54"/>
      <c r="R307" s="54"/>
      <c r="S307" s="54"/>
      <c r="T307" s="16">
        <v>5454.9</v>
      </c>
    </row>
    <row r="308" spans="1:20" s="72" customFormat="1" ht="15.75" outlineLevel="1" collapsed="1">
      <c r="A308" s="77"/>
      <c r="B308" s="78"/>
      <c r="C308" s="77"/>
      <c r="D308" s="78" t="s">
        <v>630</v>
      </c>
      <c r="E308" s="77"/>
      <c r="F308" s="77"/>
      <c r="G308" s="79">
        <f aca="true" t="shared" si="43" ref="G308:T308">SUBTOTAL(9,G304:G307)</f>
        <v>5.9336455</v>
      </c>
      <c r="H308" s="80">
        <f t="shared" si="43"/>
        <v>2</v>
      </c>
      <c r="I308" s="79">
        <f t="shared" si="43"/>
        <v>0.12</v>
      </c>
      <c r="J308" s="79">
        <f t="shared" si="43"/>
        <v>30</v>
      </c>
      <c r="K308" s="81">
        <f t="shared" si="43"/>
        <v>1.74</v>
      </c>
      <c r="L308" s="82">
        <f t="shared" si="43"/>
        <v>1</v>
      </c>
      <c r="M308" s="79">
        <f t="shared" si="43"/>
        <v>5454.9</v>
      </c>
      <c r="N308" s="83">
        <f t="shared" si="43"/>
        <v>0</v>
      </c>
      <c r="O308" s="79">
        <f t="shared" si="43"/>
        <v>0</v>
      </c>
      <c r="P308" s="80">
        <f t="shared" si="43"/>
        <v>0</v>
      </c>
      <c r="Q308" s="79">
        <f t="shared" si="43"/>
        <v>0</v>
      </c>
      <c r="R308" s="79">
        <f t="shared" si="43"/>
        <v>0</v>
      </c>
      <c r="S308" s="79">
        <f t="shared" si="43"/>
        <v>0</v>
      </c>
      <c r="T308" s="16">
        <f t="shared" si="43"/>
        <v>5490.9536455</v>
      </c>
    </row>
    <row r="309" spans="1:20" ht="15" outlineLevel="2">
      <c r="A309" s="5" t="s">
        <v>140</v>
      </c>
      <c r="B309" s="19" t="s">
        <v>163</v>
      </c>
      <c r="C309" s="6">
        <v>404515</v>
      </c>
      <c r="D309" s="5" t="s">
        <v>372</v>
      </c>
      <c r="E309" s="5" t="s">
        <v>107</v>
      </c>
      <c r="F309" s="7">
        <v>15</v>
      </c>
      <c r="G309" s="8">
        <v>12.882941000000002</v>
      </c>
      <c r="H309" s="9">
        <v>35</v>
      </c>
      <c r="I309" s="8">
        <v>3.5</v>
      </c>
      <c r="J309" s="8"/>
      <c r="K309" s="15"/>
      <c r="L309" s="5"/>
      <c r="M309" s="8"/>
      <c r="N309" s="5"/>
      <c r="O309" s="8"/>
      <c r="P309" s="9"/>
      <c r="Q309" s="8"/>
      <c r="R309" s="8"/>
      <c r="S309" s="8"/>
      <c r="T309" s="16">
        <v>16.382941000000002</v>
      </c>
    </row>
    <row r="310" spans="1:20" ht="15" outlineLevel="2">
      <c r="A310" s="5" t="s">
        <v>140</v>
      </c>
      <c r="B310" s="19" t="s">
        <v>163</v>
      </c>
      <c r="C310" s="6">
        <v>404515</v>
      </c>
      <c r="D310" s="5" t="s">
        <v>372</v>
      </c>
      <c r="E310" s="5" t="s">
        <v>107</v>
      </c>
      <c r="F310" s="7" t="s">
        <v>138</v>
      </c>
      <c r="G310" s="8">
        <v>1.7394360000000002</v>
      </c>
      <c r="H310" s="9">
        <v>2</v>
      </c>
      <c r="I310" s="8">
        <v>0.12</v>
      </c>
      <c r="J310" s="8"/>
      <c r="K310" s="15"/>
      <c r="L310" s="5"/>
      <c r="M310" s="8"/>
      <c r="N310" s="5"/>
      <c r="O310" s="8"/>
      <c r="P310" s="9"/>
      <c r="Q310" s="8"/>
      <c r="R310" s="8"/>
      <c r="S310" s="8"/>
      <c r="T310" s="16">
        <v>1.859436</v>
      </c>
    </row>
    <row r="311" spans="1:20" ht="15" outlineLevel="2">
      <c r="A311" s="5" t="s">
        <v>140</v>
      </c>
      <c r="B311" s="19" t="s">
        <v>163</v>
      </c>
      <c r="C311" s="6">
        <v>404515</v>
      </c>
      <c r="D311" s="5" t="s">
        <v>372</v>
      </c>
      <c r="E311" s="5" t="s">
        <v>107</v>
      </c>
      <c r="F311" s="7" t="s">
        <v>139</v>
      </c>
      <c r="G311" s="8">
        <v>1.0962</v>
      </c>
      <c r="H311" s="9">
        <v>2</v>
      </c>
      <c r="I311" s="8">
        <v>0.12</v>
      </c>
      <c r="J311" s="8"/>
      <c r="K311" s="15"/>
      <c r="L311" s="5"/>
      <c r="M311" s="8"/>
      <c r="N311" s="5"/>
      <c r="O311" s="8"/>
      <c r="P311" s="9"/>
      <c r="Q311" s="8"/>
      <c r="R311" s="8"/>
      <c r="S311" s="8"/>
      <c r="T311" s="16">
        <v>1.2162000000000002</v>
      </c>
    </row>
    <row r="312" spans="1:20" ht="15" outlineLevel="2">
      <c r="A312" s="5" t="s">
        <v>140</v>
      </c>
      <c r="B312" s="19" t="s">
        <v>163</v>
      </c>
      <c r="C312" s="6">
        <v>404515</v>
      </c>
      <c r="D312" s="5" t="s">
        <v>372</v>
      </c>
      <c r="E312" s="5" t="s">
        <v>107</v>
      </c>
      <c r="F312" s="5" t="s">
        <v>110</v>
      </c>
      <c r="G312" s="52"/>
      <c r="H312" s="53"/>
      <c r="I312" s="52"/>
      <c r="J312" s="52">
        <v>150</v>
      </c>
      <c r="K312" s="15"/>
      <c r="L312" s="5"/>
      <c r="M312" s="52"/>
      <c r="N312" s="5"/>
      <c r="O312" s="52"/>
      <c r="P312" s="53"/>
      <c r="Q312" s="52"/>
      <c r="R312" s="52"/>
      <c r="S312" s="52"/>
      <c r="T312" s="16">
        <v>150</v>
      </c>
    </row>
    <row r="313" spans="1:20" ht="15" outlineLevel="2">
      <c r="A313" s="12" t="s">
        <v>140</v>
      </c>
      <c r="B313" s="20" t="s">
        <v>163</v>
      </c>
      <c r="C313" s="12">
        <v>404515</v>
      </c>
      <c r="D313" s="12" t="s">
        <v>372</v>
      </c>
      <c r="E313" s="12" t="s">
        <v>111</v>
      </c>
      <c r="F313" s="12" t="s">
        <v>111</v>
      </c>
      <c r="G313" s="54"/>
      <c r="H313" s="55"/>
      <c r="I313" s="54"/>
      <c r="J313" s="54"/>
      <c r="K313" s="14">
        <v>1.38</v>
      </c>
      <c r="L313" s="13">
        <v>1</v>
      </c>
      <c r="M313" s="54">
        <v>4326.3</v>
      </c>
      <c r="N313" s="56"/>
      <c r="O313" s="54"/>
      <c r="P313" s="55"/>
      <c r="Q313" s="54"/>
      <c r="R313" s="54"/>
      <c r="S313" s="54"/>
      <c r="T313" s="16">
        <v>4326.3</v>
      </c>
    </row>
    <row r="314" spans="1:20" s="72" customFormat="1" ht="15.75" outlineLevel="1" collapsed="1">
      <c r="A314" s="77"/>
      <c r="B314" s="78"/>
      <c r="C314" s="77"/>
      <c r="D314" s="78" t="s">
        <v>631</v>
      </c>
      <c r="E314" s="77"/>
      <c r="F314" s="77"/>
      <c r="G314" s="79">
        <f aca="true" t="shared" si="44" ref="G314:T314">SUBTOTAL(9,G309:G313)</f>
        <v>15.718577000000002</v>
      </c>
      <c r="H314" s="80">
        <f t="shared" si="44"/>
        <v>39</v>
      </c>
      <c r="I314" s="79">
        <f t="shared" si="44"/>
        <v>3.74</v>
      </c>
      <c r="J314" s="79">
        <f t="shared" si="44"/>
        <v>150</v>
      </c>
      <c r="K314" s="81">
        <f t="shared" si="44"/>
        <v>1.38</v>
      </c>
      <c r="L314" s="82">
        <f t="shared" si="44"/>
        <v>1</v>
      </c>
      <c r="M314" s="79">
        <f t="shared" si="44"/>
        <v>4326.3</v>
      </c>
      <c r="N314" s="83">
        <f t="shared" si="44"/>
        <v>0</v>
      </c>
      <c r="O314" s="79">
        <f t="shared" si="44"/>
        <v>0</v>
      </c>
      <c r="P314" s="80">
        <f t="shared" si="44"/>
        <v>0</v>
      </c>
      <c r="Q314" s="79">
        <f t="shared" si="44"/>
        <v>0</v>
      </c>
      <c r="R314" s="79">
        <f t="shared" si="44"/>
        <v>0</v>
      </c>
      <c r="S314" s="79">
        <f t="shared" si="44"/>
        <v>0</v>
      </c>
      <c r="T314" s="16">
        <f t="shared" si="44"/>
        <v>4495.7585770000005</v>
      </c>
    </row>
    <row r="315" spans="1:20" ht="15" outlineLevel="2">
      <c r="A315" s="5" t="s">
        <v>140</v>
      </c>
      <c r="B315" s="19" t="s">
        <v>163</v>
      </c>
      <c r="C315" s="6">
        <v>404535</v>
      </c>
      <c r="D315" s="5" t="s">
        <v>373</v>
      </c>
      <c r="E315" s="5" t="s">
        <v>107</v>
      </c>
      <c r="F315" s="7">
        <v>15</v>
      </c>
      <c r="G315" s="8">
        <v>136.385206</v>
      </c>
      <c r="H315" s="9">
        <v>389</v>
      </c>
      <c r="I315" s="8">
        <v>38.9</v>
      </c>
      <c r="J315" s="8"/>
      <c r="K315" s="15"/>
      <c r="L315" s="5"/>
      <c r="M315" s="8"/>
      <c r="N315" s="5"/>
      <c r="O315" s="8"/>
      <c r="P315" s="9"/>
      <c r="Q315" s="8"/>
      <c r="R315" s="8"/>
      <c r="S315" s="8"/>
      <c r="T315" s="16">
        <v>175.28520600000002</v>
      </c>
    </row>
    <row r="316" spans="1:20" ht="15" outlineLevel="2">
      <c r="A316" s="5" t="s">
        <v>140</v>
      </c>
      <c r="B316" s="19" t="s">
        <v>163</v>
      </c>
      <c r="C316" s="6">
        <v>404535</v>
      </c>
      <c r="D316" s="5" t="s">
        <v>373</v>
      </c>
      <c r="E316" s="5" t="s">
        <v>107</v>
      </c>
      <c r="F316" s="7" t="s">
        <v>138</v>
      </c>
      <c r="G316" s="8">
        <v>1.405707</v>
      </c>
      <c r="H316" s="9">
        <v>1</v>
      </c>
      <c r="I316" s="8">
        <v>0.06</v>
      </c>
      <c r="J316" s="8"/>
      <c r="K316" s="15"/>
      <c r="L316" s="5"/>
      <c r="M316" s="8"/>
      <c r="N316" s="5"/>
      <c r="O316" s="8"/>
      <c r="P316" s="9"/>
      <c r="Q316" s="8"/>
      <c r="R316" s="8"/>
      <c r="S316" s="8"/>
      <c r="T316" s="16">
        <v>1.465707</v>
      </c>
    </row>
    <row r="317" spans="1:20" ht="15" outlineLevel="2">
      <c r="A317" s="5" t="s">
        <v>140</v>
      </c>
      <c r="B317" s="19" t="s">
        <v>163</v>
      </c>
      <c r="C317" s="6">
        <v>404535</v>
      </c>
      <c r="D317" s="5" t="s">
        <v>373</v>
      </c>
      <c r="E317" s="5" t="s">
        <v>107</v>
      </c>
      <c r="F317" s="5" t="s">
        <v>110</v>
      </c>
      <c r="G317" s="52"/>
      <c r="H317" s="53"/>
      <c r="I317" s="52"/>
      <c r="J317" s="52">
        <v>75</v>
      </c>
      <c r="K317" s="15"/>
      <c r="L317" s="5"/>
      <c r="M317" s="52"/>
      <c r="N317" s="5"/>
      <c r="O317" s="52"/>
      <c r="P317" s="53"/>
      <c r="Q317" s="52"/>
      <c r="R317" s="52"/>
      <c r="S317" s="52"/>
      <c r="T317" s="16">
        <v>75</v>
      </c>
    </row>
    <row r="318" spans="1:20" s="72" customFormat="1" ht="15.75" outlineLevel="1" collapsed="1">
      <c r="A318" s="77"/>
      <c r="B318" s="78"/>
      <c r="C318" s="77"/>
      <c r="D318" s="78" t="s">
        <v>632</v>
      </c>
      <c r="E318" s="77"/>
      <c r="F318" s="77"/>
      <c r="G318" s="79">
        <f aca="true" t="shared" si="45" ref="G318:T318">SUBTOTAL(9,G315:G317)</f>
        <v>137.79091300000002</v>
      </c>
      <c r="H318" s="80">
        <f t="shared" si="45"/>
        <v>390</v>
      </c>
      <c r="I318" s="79">
        <f t="shared" si="45"/>
        <v>38.96</v>
      </c>
      <c r="J318" s="79">
        <f t="shared" si="45"/>
        <v>75</v>
      </c>
      <c r="K318" s="81">
        <f t="shared" si="45"/>
        <v>0</v>
      </c>
      <c r="L318" s="82">
        <f t="shared" si="45"/>
        <v>0</v>
      </c>
      <c r="M318" s="79">
        <f t="shared" si="45"/>
        <v>0</v>
      </c>
      <c r="N318" s="83">
        <f t="shared" si="45"/>
        <v>0</v>
      </c>
      <c r="O318" s="79">
        <f t="shared" si="45"/>
        <v>0</v>
      </c>
      <c r="P318" s="80">
        <f t="shared" si="45"/>
        <v>0</v>
      </c>
      <c r="Q318" s="79">
        <f t="shared" si="45"/>
        <v>0</v>
      </c>
      <c r="R318" s="79">
        <f t="shared" si="45"/>
        <v>0</v>
      </c>
      <c r="S318" s="79">
        <f t="shared" si="45"/>
        <v>0</v>
      </c>
      <c r="T318" s="16">
        <f t="shared" si="45"/>
        <v>251.75091300000003</v>
      </c>
    </row>
    <row r="319" spans="1:20" ht="15" outlineLevel="2">
      <c r="A319" s="5" t="s">
        <v>140</v>
      </c>
      <c r="B319" s="19" t="s">
        <v>163</v>
      </c>
      <c r="C319" s="6">
        <v>404545</v>
      </c>
      <c r="D319" s="5" t="s">
        <v>374</v>
      </c>
      <c r="E319" s="5" t="s">
        <v>107</v>
      </c>
      <c r="F319" s="7">
        <v>15</v>
      </c>
      <c r="G319" s="8">
        <v>6.603601</v>
      </c>
      <c r="H319" s="9">
        <v>19</v>
      </c>
      <c r="I319" s="8">
        <v>1.9</v>
      </c>
      <c r="J319" s="8"/>
      <c r="K319" s="15"/>
      <c r="L319" s="5"/>
      <c r="M319" s="8"/>
      <c r="N319" s="5"/>
      <c r="O319" s="8"/>
      <c r="P319" s="9"/>
      <c r="Q319" s="8"/>
      <c r="R319" s="8"/>
      <c r="S319" s="8"/>
      <c r="T319" s="16">
        <v>8.503601</v>
      </c>
    </row>
    <row r="320" spans="1:20" ht="15" outlineLevel="2">
      <c r="A320" s="5" t="s">
        <v>140</v>
      </c>
      <c r="B320" s="19" t="s">
        <v>163</v>
      </c>
      <c r="C320" s="6">
        <v>404545</v>
      </c>
      <c r="D320" s="5" t="s">
        <v>374</v>
      </c>
      <c r="E320" s="5" t="s">
        <v>107</v>
      </c>
      <c r="F320" s="7" t="s">
        <v>137</v>
      </c>
      <c r="G320" s="8">
        <v>4.090886500000001</v>
      </c>
      <c r="H320" s="9">
        <v>2</v>
      </c>
      <c r="I320" s="8">
        <v>0.12</v>
      </c>
      <c r="J320" s="8"/>
      <c r="K320" s="15"/>
      <c r="L320" s="5"/>
      <c r="M320" s="8"/>
      <c r="N320" s="5"/>
      <c r="O320" s="8"/>
      <c r="P320" s="9"/>
      <c r="Q320" s="8"/>
      <c r="R320" s="8"/>
      <c r="S320" s="8"/>
      <c r="T320" s="16">
        <v>4.210886500000001</v>
      </c>
    </row>
    <row r="321" spans="1:20" ht="15" outlineLevel="2">
      <c r="A321" s="5" t="s">
        <v>140</v>
      </c>
      <c r="B321" s="19" t="s">
        <v>163</v>
      </c>
      <c r="C321" s="6">
        <v>404545</v>
      </c>
      <c r="D321" s="5" t="s">
        <v>374</v>
      </c>
      <c r="E321" s="5" t="s">
        <v>107</v>
      </c>
      <c r="F321" s="7" t="s">
        <v>138</v>
      </c>
      <c r="G321" s="8">
        <v>2.2956510000000003</v>
      </c>
      <c r="H321" s="9">
        <v>2</v>
      </c>
      <c r="I321" s="8">
        <v>0.12</v>
      </c>
      <c r="J321" s="8"/>
      <c r="K321" s="15"/>
      <c r="L321" s="5"/>
      <c r="M321" s="8"/>
      <c r="N321" s="5"/>
      <c r="O321" s="8"/>
      <c r="P321" s="9"/>
      <c r="Q321" s="8"/>
      <c r="R321" s="8"/>
      <c r="S321" s="8"/>
      <c r="T321" s="16">
        <v>2.4156510000000004</v>
      </c>
    </row>
    <row r="322" spans="1:20" ht="15" outlineLevel="2">
      <c r="A322" s="5" t="s">
        <v>140</v>
      </c>
      <c r="B322" s="19" t="s">
        <v>163</v>
      </c>
      <c r="C322" s="6">
        <v>404545</v>
      </c>
      <c r="D322" s="5" t="s">
        <v>374</v>
      </c>
      <c r="E322" s="5" t="s">
        <v>107</v>
      </c>
      <c r="F322" s="7" t="s">
        <v>139</v>
      </c>
      <c r="G322" s="8">
        <v>2.40555</v>
      </c>
      <c r="H322" s="9">
        <v>5</v>
      </c>
      <c r="I322" s="8">
        <v>0.3</v>
      </c>
      <c r="J322" s="8"/>
      <c r="K322" s="15"/>
      <c r="L322" s="5"/>
      <c r="M322" s="8"/>
      <c r="N322" s="5"/>
      <c r="O322" s="8"/>
      <c r="P322" s="9"/>
      <c r="Q322" s="8"/>
      <c r="R322" s="8"/>
      <c r="S322" s="8"/>
      <c r="T322" s="16">
        <v>2.7055499999999997</v>
      </c>
    </row>
    <row r="323" spans="1:20" ht="15" outlineLevel="2">
      <c r="A323" s="5" t="s">
        <v>140</v>
      </c>
      <c r="B323" s="19" t="s">
        <v>163</v>
      </c>
      <c r="C323" s="6">
        <v>404545</v>
      </c>
      <c r="D323" s="5" t="s">
        <v>374</v>
      </c>
      <c r="E323" s="5" t="s">
        <v>107</v>
      </c>
      <c r="F323" s="7" t="s">
        <v>116</v>
      </c>
      <c r="G323" s="8">
        <v>1.262226</v>
      </c>
      <c r="H323" s="9">
        <v>1</v>
      </c>
      <c r="I323" s="8">
        <v>0.48</v>
      </c>
      <c r="J323" s="8"/>
      <c r="K323" s="15"/>
      <c r="L323" s="5"/>
      <c r="M323" s="8"/>
      <c r="N323" s="5"/>
      <c r="O323" s="8"/>
      <c r="P323" s="9"/>
      <c r="Q323" s="8"/>
      <c r="R323" s="8"/>
      <c r="S323" s="8"/>
      <c r="T323" s="16">
        <v>1.742226</v>
      </c>
    </row>
    <row r="324" spans="1:20" ht="15" outlineLevel="2">
      <c r="A324" s="5" t="s">
        <v>140</v>
      </c>
      <c r="B324" s="19" t="s">
        <v>163</v>
      </c>
      <c r="C324" s="6">
        <v>404545</v>
      </c>
      <c r="D324" s="5" t="s">
        <v>374</v>
      </c>
      <c r="E324" s="5" t="s">
        <v>107</v>
      </c>
      <c r="F324" s="5" t="s">
        <v>110</v>
      </c>
      <c r="G324" s="52"/>
      <c r="H324" s="53"/>
      <c r="I324" s="52"/>
      <c r="J324" s="52">
        <v>120</v>
      </c>
      <c r="K324" s="15"/>
      <c r="L324" s="5"/>
      <c r="M324" s="52"/>
      <c r="N324" s="5"/>
      <c r="O324" s="52"/>
      <c r="P324" s="53"/>
      <c r="Q324" s="52"/>
      <c r="R324" s="52"/>
      <c r="S324" s="52"/>
      <c r="T324" s="16">
        <v>120</v>
      </c>
    </row>
    <row r="325" spans="1:20" ht="15" outlineLevel="2">
      <c r="A325" s="12" t="s">
        <v>140</v>
      </c>
      <c r="B325" s="20" t="s">
        <v>163</v>
      </c>
      <c r="C325" s="12">
        <v>404545</v>
      </c>
      <c r="D325" s="12" t="s">
        <v>374</v>
      </c>
      <c r="E325" s="12" t="s">
        <v>111</v>
      </c>
      <c r="F325" s="12" t="s">
        <v>111</v>
      </c>
      <c r="G325" s="54"/>
      <c r="H325" s="55"/>
      <c r="I325" s="54"/>
      <c r="J325" s="54"/>
      <c r="K325" s="14">
        <v>2</v>
      </c>
      <c r="L325" s="13">
        <v>1</v>
      </c>
      <c r="M325" s="54">
        <v>6270</v>
      </c>
      <c r="N325" s="56"/>
      <c r="O325" s="54"/>
      <c r="P325" s="55"/>
      <c r="Q325" s="54"/>
      <c r="R325" s="54"/>
      <c r="S325" s="54"/>
      <c r="T325" s="16">
        <v>6270</v>
      </c>
    </row>
    <row r="326" spans="1:20" s="72" customFormat="1" ht="15.75" outlineLevel="1" collapsed="1">
      <c r="A326" s="77"/>
      <c r="B326" s="78"/>
      <c r="C326" s="77"/>
      <c r="D326" s="78" t="s">
        <v>633</v>
      </c>
      <c r="E326" s="77"/>
      <c r="F326" s="77"/>
      <c r="G326" s="79">
        <f aca="true" t="shared" si="46" ref="G326:T326">SUBTOTAL(9,G319:G325)</f>
        <v>16.6579145</v>
      </c>
      <c r="H326" s="80">
        <f t="shared" si="46"/>
        <v>29</v>
      </c>
      <c r="I326" s="79">
        <f t="shared" si="46"/>
        <v>2.92</v>
      </c>
      <c r="J326" s="79">
        <f t="shared" si="46"/>
        <v>120</v>
      </c>
      <c r="K326" s="81">
        <f t="shared" si="46"/>
        <v>2</v>
      </c>
      <c r="L326" s="82">
        <f t="shared" si="46"/>
        <v>1</v>
      </c>
      <c r="M326" s="79">
        <f t="shared" si="46"/>
        <v>6270</v>
      </c>
      <c r="N326" s="83">
        <f t="shared" si="46"/>
        <v>0</v>
      </c>
      <c r="O326" s="79">
        <f t="shared" si="46"/>
        <v>0</v>
      </c>
      <c r="P326" s="80">
        <f t="shared" si="46"/>
        <v>0</v>
      </c>
      <c r="Q326" s="79">
        <f t="shared" si="46"/>
        <v>0</v>
      </c>
      <c r="R326" s="79">
        <f t="shared" si="46"/>
        <v>0</v>
      </c>
      <c r="S326" s="79">
        <f t="shared" si="46"/>
        <v>0</v>
      </c>
      <c r="T326" s="16">
        <f t="shared" si="46"/>
        <v>6409.5779145</v>
      </c>
    </row>
    <row r="327" spans="1:20" ht="15" outlineLevel="2">
      <c r="A327" s="5" t="s">
        <v>140</v>
      </c>
      <c r="B327" s="19" t="s">
        <v>163</v>
      </c>
      <c r="C327" s="6">
        <v>404530</v>
      </c>
      <c r="D327" s="5" t="s">
        <v>375</v>
      </c>
      <c r="E327" s="5" t="s">
        <v>107</v>
      </c>
      <c r="F327" s="7">
        <v>15</v>
      </c>
      <c r="G327" s="8">
        <v>3.479372</v>
      </c>
      <c r="H327" s="9">
        <v>10</v>
      </c>
      <c r="I327" s="8">
        <v>1</v>
      </c>
      <c r="J327" s="8"/>
      <c r="K327" s="15"/>
      <c r="L327" s="5"/>
      <c r="M327" s="8"/>
      <c r="N327" s="5"/>
      <c r="O327" s="8"/>
      <c r="P327" s="9"/>
      <c r="Q327" s="8"/>
      <c r="R327" s="8"/>
      <c r="S327" s="8"/>
      <c r="T327" s="16">
        <v>4.479372</v>
      </c>
    </row>
    <row r="328" spans="1:20" ht="15" outlineLevel="2">
      <c r="A328" s="5" t="s">
        <v>140</v>
      </c>
      <c r="B328" s="19" t="s">
        <v>163</v>
      </c>
      <c r="C328" s="6">
        <v>404530</v>
      </c>
      <c r="D328" s="5" t="s">
        <v>375</v>
      </c>
      <c r="E328" s="5" t="s">
        <v>107</v>
      </c>
      <c r="F328" s="7" t="s">
        <v>139</v>
      </c>
      <c r="G328" s="8">
        <v>0.44659999999999994</v>
      </c>
      <c r="H328" s="9">
        <v>1</v>
      </c>
      <c r="I328" s="8">
        <v>0.06</v>
      </c>
      <c r="J328" s="8"/>
      <c r="K328" s="15"/>
      <c r="L328" s="5"/>
      <c r="M328" s="8"/>
      <c r="N328" s="5"/>
      <c r="O328" s="8"/>
      <c r="P328" s="9"/>
      <c r="Q328" s="8"/>
      <c r="R328" s="8"/>
      <c r="S328" s="8"/>
      <c r="T328" s="16">
        <v>0.5065999999999999</v>
      </c>
    </row>
    <row r="329" spans="1:20" ht="15" outlineLevel="2">
      <c r="A329" s="5" t="s">
        <v>140</v>
      </c>
      <c r="B329" s="19" t="s">
        <v>163</v>
      </c>
      <c r="C329" s="6">
        <v>404530</v>
      </c>
      <c r="D329" s="5" t="s">
        <v>375</v>
      </c>
      <c r="E329" s="5" t="s">
        <v>107</v>
      </c>
      <c r="F329" s="5" t="s">
        <v>110</v>
      </c>
      <c r="G329" s="52"/>
      <c r="H329" s="53"/>
      <c r="I329" s="52"/>
      <c r="J329" s="52">
        <v>75</v>
      </c>
      <c r="K329" s="15"/>
      <c r="L329" s="5"/>
      <c r="M329" s="52"/>
      <c r="N329" s="5"/>
      <c r="O329" s="52"/>
      <c r="P329" s="53"/>
      <c r="Q329" s="52"/>
      <c r="R329" s="52"/>
      <c r="S329" s="52"/>
      <c r="T329" s="16">
        <v>75</v>
      </c>
    </row>
    <row r="330" spans="1:20" ht="15" outlineLevel="2">
      <c r="A330" s="12" t="s">
        <v>140</v>
      </c>
      <c r="B330" s="20" t="s">
        <v>163</v>
      </c>
      <c r="C330" s="12">
        <v>404530</v>
      </c>
      <c r="D330" s="12" t="s">
        <v>375</v>
      </c>
      <c r="E330" s="12" t="s">
        <v>111</v>
      </c>
      <c r="F330" s="12" t="s">
        <v>111</v>
      </c>
      <c r="G330" s="54"/>
      <c r="H330" s="55"/>
      <c r="I330" s="54"/>
      <c r="J330" s="54"/>
      <c r="K330" s="14">
        <v>1.74</v>
      </c>
      <c r="L330" s="13">
        <v>1</v>
      </c>
      <c r="M330" s="54">
        <v>5454.9</v>
      </c>
      <c r="N330" s="56"/>
      <c r="O330" s="54"/>
      <c r="P330" s="55"/>
      <c r="Q330" s="54"/>
      <c r="R330" s="54"/>
      <c r="S330" s="54"/>
      <c r="T330" s="16">
        <v>5454.9</v>
      </c>
    </row>
    <row r="331" spans="1:20" s="72" customFormat="1" ht="15.75" outlineLevel="1" collapsed="1">
      <c r="A331" s="77"/>
      <c r="B331" s="78"/>
      <c r="C331" s="77"/>
      <c r="D331" s="78" t="s">
        <v>634</v>
      </c>
      <c r="E331" s="77"/>
      <c r="F331" s="77"/>
      <c r="G331" s="79">
        <f aca="true" t="shared" si="47" ref="G331:T331">SUBTOTAL(9,G327:G330)</f>
        <v>3.9259720000000002</v>
      </c>
      <c r="H331" s="80">
        <f t="shared" si="47"/>
        <v>11</v>
      </c>
      <c r="I331" s="79">
        <f t="shared" si="47"/>
        <v>1.06</v>
      </c>
      <c r="J331" s="79">
        <f t="shared" si="47"/>
        <v>75</v>
      </c>
      <c r="K331" s="81">
        <f t="shared" si="47"/>
        <v>1.74</v>
      </c>
      <c r="L331" s="82">
        <f t="shared" si="47"/>
        <v>1</v>
      </c>
      <c r="M331" s="79">
        <f t="shared" si="47"/>
        <v>5454.9</v>
      </c>
      <c r="N331" s="83">
        <f t="shared" si="47"/>
        <v>0</v>
      </c>
      <c r="O331" s="79">
        <f t="shared" si="47"/>
        <v>0</v>
      </c>
      <c r="P331" s="80">
        <f t="shared" si="47"/>
        <v>0</v>
      </c>
      <c r="Q331" s="79">
        <f t="shared" si="47"/>
        <v>0</v>
      </c>
      <c r="R331" s="79">
        <f t="shared" si="47"/>
        <v>0</v>
      </c>
      <c r="S331" s="79">
        <f t="shared" si="47"/>
        <v>0</v>
      </c>
      <c r="T331" s="16">
        <f t="shared" si="47"/>
        <v>5534.885972</v>
      </c>
    </row>
    <row r="332" spans="1:20" ht="15" outlineLevel="2">
      <c r="A332" s="5" t="s">
        <v>140</v>
      </c>
      <c r="B332" s="19" t="s">
        <v>163</v>
      </c>
      <c r="C332" s="6">
        <v>404510</v>
      </c>
      <c r="D332" s="5" t="s">
        <v>376</v>
      </c>
      <c r="E332" s="5" t="s">
        <v>107</v>
      </c>
      <c r="F332" s="7">
        <v>15</v>
      </c>
      <c r="G332" s="8">
        <v>8.405051</v>
      </c>
      <c r="H332" s="9">
        <v>22</v>
      </c>
      <c r="I332" s="8">
        <v>2.2</v>
      </c>
      <c r="J332" s="8"/>
      <c r="K332" s="15"/>
      <c r="L332" s="5"/>
      <c r="M332" s="8"/>
      <c r="N332" s="5"/>
      <c r="O332" s="8"/>
      <c r="P332" s="9"/>
      <c r="Q332" s="8"/>
      <c r="R332" s="8"/>
      <c r="S332" s="8"/>
      <c r="T332" s="16">
        <v>10.605051</v>
      </c>
    </row>
    <row r="333" spans="1:20" ht="15" outlineLevel="2">
      <c r="A333" s="5" t="s">
        <v>140</v>
      </c>
      <c r="B333" s="19" t="s">
        <v>163</v>
      </c>
      <c r="C333" s="6">
        <v>404510</v>
      </c>
      <c r="D333" s="5" t="s">
        <v>376</v>
      </c>
      <c r="E333" s="5" t="s">
        <v>107</v>
      </c>
      <c r="F333" s="7" t="s">
        <v>139</v>
      </c>
      <c r="G333" s="8">
        <v>3.7453499999999997</v>
      </c>
      <c r="H333" s="9">
        <v>6</v>
      </c>
      <c r="I333" s="8">
        <v>0.36</v>
      </c>
      <c r="J333" s="8"/>
      <c r="K333" s="15"/>
      <c r="L333" s="5"/>
      <c r="M333" s="8"/>
      <c r="N333" s="5"/>
      <c r="O333" s="8"/>
      <c r="P333" s="9"/>
      <c r="Q333" s="8"/>
      <c r="R333" s="8"/>
      <c r="S333" s="8"/>
      <c r="T333" s="16">
        <v>4.10535</v>
      </c>
    </row>
    <row r="334" spans="1:20" ht="15" outlineLevel="2">
      <c r="A334" s="5" t="s">
        <v>140</v>
      </c>
      <c r="B334" s="19" t="s">
        <v>163</v>
      </c>
      <c r="C334" s="6">
        <v>404510</v>
      </c>
      <c r="D334" s="5" t="s">
        <v>376</v>
      </c>
      <c r="E334" s="5" t="s">
        <v>107</v>
      </c>
      <c r="F334" s="5" t="s">
        <v>110</v>
      </c>
      <c r="G334" s="52"/>
      <c r="H334" s="53"/>
      <c r="I334" s="52"/>
      <c r="J334" s="52">
        <v>150</v>
      </c>
      <c r="K334" s="15"/>
      <c r="L334" s="5"/>
      <c r="M334" s="52"/>
      <c r="N334" s="5"/>
      <c r="O334" s="52"/>
      <c r="P334" s="53"/>
      <c r="Q334" s="52"/>
      <c r="R334" s="52"/>
      <c r="S334" s="52"/>
      <c r="T334" s="16">
        <v>150</v>
      </c>
    </row>
    <row r="335" spans="1:20" ht="15" outlineLevel="2">
      <c r="A335" s="12" t="s">
        <v>140</v>
      </c>
      <c r="B335" s="20" t="s">
        <v>163</v>
      </c>
      <c r="C335" s="12">
        <v>404510</v>
      </c>
      <c r="D335" s="12" t="s">
        <v>376</v>
      </c>
      <c r="E335" s="12" t="s">
        <v>111</v>
      </c>
      <c r="F335" s="12" t="s">
        <v>111</v>
      </c>
      <c r="G335" s="54"/>
      <c r="H335" s="55"/>
      <c r="I335" s="54"/>
      <c r="J335" s="54"/>
      <c r="K335" s="14">
        <v>1.74</v>
      </c>
      <c r="L335" s="13">
        <v>1</v>
      </c>
      <c r="M335" s="54">
        <v>5454.9</v>
      </c>
      <c r="N335" s="56"/>
      <c r="O335" s="54"/>
      <c r="P335" s="55"/>
      <c r="Q335" s="54"/>
      <c r="R335" s="54"/>
      <c r="S335" s="54"/>
      <c r="T335" s="16">
        <v>5454.9</v>
      </c>
    </row>
    <row r="336" spans="1:20" s="72" customFormat="1" ht="15.75" outlineLevel="1" collapsed="1">
      <c r="A336" s="77"/>
      <c r="B336" s="78"/>
      <c r="C336" s="77"/>
      <c r="D336" s="78" t="s">
        <v>635</v>
      </c>
      <c r="E336" s="77"/>
      <c r="F336" s="77"/>
      <c r="G336" s="79">
        <f aca="true" t="shared" si="48" ref="G336:T336">SUBTOTAL(9,G332:G335)</f>
        <v>12.150401</v>
      </c>
      <c r="H336" s="80">
        <f t="shared" si="48"/>
        <v>28</v>
      </c>
      <c r="I336" s="79">
        <f t="shared" si="48"/>
        <v>2.56</v>
      </c>
      <c r="J336" s="79">
        <f t="shared" si="48"/>
        <v>150</v>
      </c>
      <c r="K336" s="81">
        <f t="shared" si="48"/>
        <v>1.74</v>
      </c>
      <c r="L336" s="82">
        <f t="shared" si="48"/>
        <v>1</v>
      </c>
      <c r="M336" s="79">
        <f t="shared" si="48"/>
        <v>5454.9</v>
      </c>
      <c r="N336" s="83">
        <f t="shared" si="48"/>
        <v>0</v>
      </c>
      <c r="O336" s="79">
        <f t="shared" si="48"/>
        <v>0</v>
      </c>
      <c r="P336" s="80">
        <f t="shared" si="48"/>
        <v>0</v>
      </c>
      <c r="Q336" s="79">
        <f t="shared" si="48"/>
        <v>0</v>
      </c>
      <c r="R336" s="79">
        <f t="shared" si="48"/>
        <v>0</v>
      </c>
      <c r="S336" s="79">
        <f t="shared" si="48"/>
        <v>0</v>
      </c>
      <c r="T336" s="16">
        <f t="shared" si="48"/>
        <v>5619.610401</v>
      </c>
    </row>
    <row r="337" spans="1:20" ht="15" outlineLevel="2">
      <c r="A337" s="5" t="s">
        <v>140</v>
      </c>
      <c r="B337" s="19" t="s">
        <v>163</v>
      </c>
      <c r="C337" s="6">
        <v>404505</v>
      </c>
      <c r="D337" s="5" t="s">
        <v>377</v>
      </c>
      <c r="E337" s="5" t="s">
        <v>107</v>
      </c>
      <c r="F337" s="7">
        <v>15</v>
      </c>
      <c r="G337" s="8">
        <v>37.115017</v>
      </c>
      <c r="H337" s="9">
        <v>105</v>
      </c>
      <c r="I337" s="8">
        <v>10.5</v>
      </c>
      <c r="J337" s="8"/>
      <c r="K337" s="15"/>
      <c r="L337" s="5"/>
      <c r="M337" s="8"/>
      <c r="N337" s="5"/>
      <c r="O337" s="8"/>
      <c r="P337" s="9"/>
      <c r="Q337" s="8"/>
      <c r="R337" s="8"/>
      <c r="S337" s="8"/>
      <c r="T337" s="16">
        <v>47.615017</v>
      </c>
    </row>
    <row r="338" spans="1:20" ht="15" outlineLevel="2">
      <c r="A338" s="5" t="s">
        <v>140</v>
      </c>
      <c r="B338" s="19" t="s">
        <v>163</v>
      </c>
      <c r="C338" s="6">
        <v>404505</v>
      </c>
      <c r="D338" s="5" t="s">
        <v>377</v>
      </c>
      <c r="E338" s="5" t="s">
        <v>107</v>
      </c>
      <c r="F338" s="7" t="s">
        <v>139</v>
      </c>
      <c r="G338" s="8">
        <v>12.159699999999999</v>
      </c>
      <c r="H338" s="9">
        <v>26</v>
      </c>
      <c r="I338" s="8">
        <v>1.56</v>
      </c>
      <c r="J338" s="8"/>
      <c r="K338" s="15"/>
      <c r="L338" s="5"/>
      <c r="M338" s="8"/>
      <c r="N338" s="5"/>
      <c r="O338" s="8"/>
      <c r="P338" s="9"/>
      <c r="Q338" s="8"/>
      <c r="R338" s="8"/>
      <c r="S338" s="8"/>
      <c r="T338" s="16">
        <v>13.7197</v>
      </c>
    </row>
    <row r="339" spans="1:20" ht="15" outlineLevel="2">
      <c r="A339" s="5" t="s">
        <v>140</v>
      </c>
      <c r="B339" s="19" t="s">
        <v>163</v>
      </c>
      <c r="C339" s="6">
        <v>404505</v>
      </c>
      <c r="D339" s="5" t="s">
        <v>377</v>
      </c>
      <c r="E339" s="5" t="s">
        <v>107</v>
      </c>
      <c r="F339" s="5" t="s">
        <v>110</v>
      </c>
      <c r="G339" s="52"/>
      <c r="H339" s="53"/>
      <c r="I339" s="52"/>
      <c r="J339" s="52">
        <v>150</v>
      </c>
      <c r="K339" s="15"/>
      <c r="L339" s="5"/>
      <c r="M339" s="52"/>
      <c r="N339" s="5"/>
      <c r="O339" s="52"/>
      <c r="P339" s="53"/>
      <c r="Q339" s="52"/>
      <c r="R339" s="52"/>
      <c r="S339" s="52"/>
      <c r="T339" s="16">
        <v>150</v>
      </c>
    </row>
    <row r="340" spans="1:20" ht="15" outlineLevel="2">
      <c r="A340" s="5" t="s">
        <v>140</v>
      </c>
      <c r="B340" s="19" t="s">
        <v>163</v>
      </c>
      <c r="C340" s="6">
        <v>404505</v>
      </c>
      <c r="D340" s="5" t="s">
        <v>377</v>
      </c>
      <c r="E340" s="5" t="s">
        <v>36</v>
      </c>
      <c r="F340" s="5" t="s">
        <v>36</v>
      </c>
      <c r="G340" s="52"/>
      <c r="H340" s="53"/>
      <c r="I340" s="52"/>
      <c r="J340" s="52"/>
      <c r="K340" s="15"/>
      <c r="L340" s="5"/>
      <c r="M340" s="52"/>
      <c r="N340" s="15">
        <v>0.25</v>
      </c>
      <c r="O340" s="52">
        <v>18</v>
      </c>
      <c r="P340" s="53"/>
      <c r="Q340" s="52"/>
      <c r="R340" s="52"/>
      <c r="S340" s="52"/>
      <c r="T340" s="16">
        <v>18</v>
      </c>
    </row>
    <row r="341" spans="1:20" ht="15" outlineLevel="2">
      <c r="A341" s="12" t="s">
        <v>140</v>
      </c>
      <c r="B341" s="20" t="s">
        <v>163</v>
      </c>
      <c r="C341" s="12">
        <v>404505</v>
      </c>
      <c r="D341" s="12" t="s">
        <v>377</v>
      </c>
      <c r="E341" s="12" t="s">
        <v>111</v>
      </c>
      <c r="F341" s="12" t="s">
        <v>111</v>
      </c>
      <c r="G341" s="54"/>
      <c r="H341" s="55"/>
      <c r="I341" s="54"/>
      <c r="J341" s="54"/>
      <c r="K341" s="14">
        <v>1.04</v>
      </c>
      <c r="L341" s="13">
        <v>1</v>
      </c>
      <c r="M341" s="54">
        <v>3260.4</v>
      </c>
      <c r="N341" s="56"/>
      <c r="O341" s="54"/>
      <c r="P341" s="55"/>
      <c r="Q341" s="54"/>
      <c r="R341" s="54"/>
      <c r="S341" s="54"/>
      <c r="T341" s="16">
        <v>3260.4</v>
      </c>
    </row>
    <row r="342" spans="1:20" s="72" customFormat="1" ht="15.75" outlineLevel="1" collapsed="1">
      <c r="A342" s="77"/>
      <c r="B342" s="78"/>
      <c r="C342" s="77"/>
      <c r="D342" s="78" t="s">
        <v>636</v>
      </c>
      <c r="E342" s="77"/>
      <c r="F342" s="77"/>
      <c r="G342" s="79">
        <f aca="true" t="shared" si="49" ref="G342:T342">SUBTOTAL(9,G337:G341)</f>
        <v>49.274717</v>
      </c>
      <c r="H342" s="80">
        <f t="shared" si="49"/>
        <v>131</v>
      </c>
      <c r="I342" s="79">
        <f t="shared" si="49"/>
        <v>12.06</v>
      </c>
      <c r="J342" s="79">
        <f t="shared" si="49"/>
        <v>150</v>
      </c>
      <c r="K342" s="81">
        <f t="shared" si="49"/>
        <v>1.04</v>
      </c>
      <c r="L342" s="82">
        <f t="shared" si="49"/>
        <v>1</v>
      </c>
      <c r="M342" s="79">
        <f t="shared" si="49"/>
        <v>3260.4</v>
      </c>
      <c r="N342" s="83">
        <f t="shared" si="49"/>
        <v>0.25</v>
      </c>
      <c r="O342" s="79">
        <f t="shared" si="49"/>
        <v>18</v>
      </c>
      <c r="P342" s="80">
        <f t="shared" si="49"/>
        <v>0</v>
      </c>
      <c r="Q342" s="79">
        <f t="shared" si="49"/>
        <v>0</v>
      </c>
      <c r="R342" s="79">
        <f t="shared" si="49"/>
        <v>0</v>
      </c>
      <c r="S342" s="79">
        <f t="shared" si="49"/>
        <v>0</v>
      </c>
      <c r="T342" s="16">
        <f t="shared" si="49"/>
        <v>3489.7347170000003</v>
      </c>
    </row>
    <row r="343" spans="1:20" ht="15" outlineLevel="2">
      <c r="A343" s="5" t="s">
        <v>140</v>
      </c>
      <c r="B343" s="19" t="s">
        <v>163</v>
      </c>
      <c r="C343" s="6">
        <v>404550</v>
      </c>
      <c r="D343" s="5" t="s">
        <v>378</v>
      </c>
      <c r="E343" s="5" t="s">
        <v>107</v>
      </c>
      <c r="F343" s="7">
        <v>15</v>
      </c>
      <c r="G343" s="8">
        <v>57.111112000000084</v>
      </c>
      <c r="H343" s="9">
        <v>164</v>
      </c>
      <c r="I343" s="8">
        <v>16.4</v>
      </c>
      <c r="J343" s="8"/>
      <c r="K343" s="15"/>
      <c r="L343" s="5"/>
      <c r="M343" s="8"/>
      <c r="N343" s="5"/>
      <c r="O343" s="8"/>
      <c r="P343" s="9"/>
      <c r="Q343" s="8"/>
      <c r="R343" s="8"/>
      <c r="S343" s="8"/>
      <c r="T343" s="16">
        <v>73.51111200000008</v>
      </c>
    </row>
    <row r="344" spans="1:20" ht="15" outlineLevel="2">
      <c r="A344" s="5" t="s">
        <v>140</v>
      </c>
      <c r="B344" s="19" t="s">
        <v>163</v>
      </c>
      <c r="C344" s="6">
        <v>404550</v>
      </c>
      <c r="D344" s="5" t="s">
        <v>378</v>
      </c>
      <c r="E344" s="5" t="s">
        <v>107</v>
      </c>
      <c r="F344" s="7" t="s">
        <v>139</v>
      </c>
      <c r="G344" s="8">
        <v>10.342849999999999</v>
      </c>
      <c r="H344" s="9">
        <v>22</v>
      </c>
      <c r="I344" s="8">
        <v>1.32</v>
      </c>
      <c r="J344" s="8"/>
      <c r="K344" s="15"/>
      <c r="L344" s="5"/>
      <c r="M344" s="8"/>
      <c r="N344" s="5"/>
      <c r="O344" s="8"/>
      <c r="P344" s="9"/>
      <c r="Q344" s="8"/>
      <c r="R344" s="8"/>
      <c r="S344" s="8"/>
      <c r="T344" s="16">
        <v>11.662849999999999</v>
      </c>
    </row>
    <row r="345" spans="1:20" ht="15" outlineLevel="2">
      <c r="A345" s="5" t="s">
        <v>140</v>
      </c>
      <c r="B345" s="19" t="s">
        <v>163</v>
      </c>
      <c r="C345" s="6">
        <v>404550</v>
      </c>
      <c r="D345" s="5" t="s">
        <v>378</v>
      </c>
      <c r="E345" s="5" t="s">
        <v>107</v>
      </c>
      <c r="F345" s="5" t="s">
        <v>110</v>
      </c>
      <c r="G345" s="52"/>
      <c r="H345" s="53"/>
      <c r="I345" s="52"/>
      <c r="J345" s="52">
        <v>150</v>
      </c>
      <c r="K345" s="15"/>
      <c r="L345" s="5"/>
      <c r="M345" s="52"/>
      <c r="N345" s="5"/>
      <c r="O345" s="52"/>
      <c r="P345" s="53"/>
      <c r="Q345" s="52"/>
      <c r="R345" s="52"/>
      <c r="S345" s="52"/>
      <c r="T345" s="16">
        <v>150</v>
      </c>
    </row>
    <row r="346" spans="1:20" ht="15" outlineLevel="2">
      <c r="A346" s="12" t="s">
        <v>140</v>
      </c>
      <c r="B346" s="20" t="s">
        <v>163</v>
      </c>
      <c r="C346" s="12">
        <v>404550</v>
      </c>
      <c r="D346" s="12" t="s">
        <v>378</v>
      </c>
      <c r="E346" s="12" t="s">
        <v>111</v>
      </c>
      <c r="F346" s="12" t="s">
        <v>111</v>
      </c>
      <c r="G346" s="54"/>
      <c r="H346" s="55"/>
      <c r="I346" s="54"/>
      <c r="J346" s="54"/>
      <c r="K346" s="14">
        <v>0.7</v>
      </c>
      <c r="L346" s="13">
        <v>1</v>
      </c>
      <c r="M346" s="54">
        <v>2194.5</v>
      </c>
      <c r="N346" s="56"/>
      <c r="O346" s="54"/>
      <c r="P346" s="55"/>
      <c r="Q346" s="54"/>
      <c r="R346" s="54"/>
      <c r="S346" s="54"/>
      <c r="T346" s="16">
        <v>2194.5</v>
      </c>
    </row>
    <row r="347" spans="1:20" s="72" customFormat="1" ht="15.75" outlineLevel="1" collapsed="1">
      <c r="A347" s="77"/>
      <c r="B347" s="78"/>
      <c r="C347" s="77"/>
      <c r="D347" s="78" t="s">
        <v>637</v>
      </c>
      <c r="E347" s="77"/>
      <c r="F347" s="77"/>
      <c r="G347" s="79">
        <f aca="true" t="shared" si="50" ref="G347:T347">SUBTOTAL(9,G343:G346)</f>
        <v>67.45396200000008</v>
      </c>
      <c r="H347" s="80">
        <f t="shared" si="50"/>
        <v>186</v>
      </c>
      <c r="I347" s="79">
        <f t="shared" si="50"/>
        <v>17.72</v>
      </c>
      <c r="J347" s="79">
        <f t="shared" si="50"/>
        <v>150</v>
      </c>
      <c r="K347" s="81">
        <f t="shared" si="50"/>
        <v>0.7</v>
      </c>
      <c r="L347" s="82">
        <f t="shared" si="50"/>
        <v>1</v>
      </c>
      <c r="M347" s="79">
        <f t="shared" si="50"/>
        <v>2194.5</v>
      </c>
      <c r="N347" s="83">
        <f t="shared" si="50"/>
        <v>0</v>
      </c>
      <c r="O347" s="79">
        <f t="shared" si="50"/>
        <v>0</v>
      </c>
      <c r="P347" s="80">
        <f t="shared" si="50"/>
        <v>0</v>
      </c>
      <c r="Q347" s="79">
        <f t="shared" si="50"/>
        <v>0</v>
      </c>
      <c r="R347" s="79">
        <f t="shared" si="50"/>
        <v>0</v>
      </c>
      <c r="S347" s="79">
        <f t="shared" si="50"/>
        <v>0</v>
      </c>
      <c r="T347" s="16">
        <f t="shared" si="50"/>
        <v>2429.673962</v>
      </c>
    </row>
    <row r="348" spans="1:20" ht="15" outlineLevel="2">
      <c r="A348" s="5" t="s">
        <v>140</v>
      </c>
      <c r="B348" s="19" t="s">
        <v>163</v>
      </c>
      <c r="C348" s="6">
        <v>404525</v>
      </c>
      <c r="D348" s="5" t="s">
        <v>379</v>
      </c>
      <c r="E348" s="5" t="s">
        <v>107</v>
      </c>
      <c r="F348" s="7">
        <v>15</v>
      </c>
      <c r="G348" s="8">
        <v>0.34999600000000003</v>
      </c>
      <c r="H348" s="9">
        <v>1</v>
      </c>
      <c r="I348" s="8">
        <v>0.1</v>
      </c>
      <c r="J348" s="8"/>
      <c r="K348" s="15"/>
      <c r="L348" s="5"/>
      <c r="M348" s="8"/>
      <c r="N348" s="5"/>
      <c r="O348" s="8"/>
      <c r="P348" s="9"/>
      <c r="Q348" s="8"/>
      <c r="R348" s="8"/>
      <c r="S348" s="8"/>
      <c r="T348" s="16">
        <v>0.44999600000000006</v>
      </c>
    </row>
    <row r="349" spans="1:20" ht="15" outlineLevel="2">
      <c r="A349" s="5" t="s">
        <v>140</v>
      </c>
      <c r="B349" s="19" t="s">
        <v>163</v>
      </c>
      <c r="C349" s="6">
        <v>404540</v>
      </c>
      <c r="D349" s="5" t="s">
        <v>379</v>
      </c>
      <c r="E349" s="5" t="s">
        <v>107</v>
      </c>
      <c r="F349" s="7">
        <v>15</v>
      </c>
      <c r="G349" s="8">
        <v>9.645478</v>
      </c>
      <c r="H349" s="9">
        <v>27</v>
      </c>
      <c r="I349" s="8">
        <v>2.7</v>
      </c>
      <c r="J349" s="8"/>
      <c r="K349" s="15"/>
      <c r="L349" s="5"/>
      <c r="M349" s="8"/>
      <c r="N349" s="5"/>
      <c r="O349" s="8"/>
      <c r="P349" s="9"/>
      <c r="Q349" s="8"/>
      <c r="R349" s="8"/>
      <c r="S349" s="8"/>
      <c r="T349" s="16">
        <v>12.345478</v>
      </c>
    </row>
    <row r="350" spans="1:20" ht="15" outlineLevel="2">
      <c r="A350" s="5" t="s">
        <v>140</v>
      </c>
      <c r="B350" s="19" t="s">
        <v>163</v>
      </c>
      <c r="C350" s="6">
        <v>404525</v>
      </c>
      <c r="D350" s="5" t="s">
        <v>379</v>
      </c>
      <c r="E350" s="5" t="s">
        <v>107</v>
      </c>
      <c r="F350" s="7" t="s">
        <v>138</v>
      </c>
      <c r="G350" s="8">
        <v>2.2956510000000003</v>
      </c>
      <c r="H350" s="9">
        <v>2</v>
      </c>
      <c r="I350" s="8">
        <v>0.12</v>
      </c>
      <c r="J350" s="8"/>
      <c r="K350" s="15"/>
      <c r="L350" s="5"/>
      <c r="M350" s="8"/>
      <c r="N350" s="5"/>
      <c r="O350" s="8"/>
      <c r="P350" s="9"/>
      <c r="Q350" s="8"/>
      <c r="R350" s="8"/>
      <c r="S350" s="8"/>
      <c r="T350" s="16">
        <v>2.4156510000000004</v>
      </c>
    </row>
    <row r="351" spans="1:20" ht="15" outlineLevel="2">
      <c r="A351" s="5" t="s">
        <v>140</v>
      </c>
      <c r="B351" s="19" t="s">
        <v>163</v>
      </c>
      <c r="C351" s="6">
        <v>404540</v>
      </c>
      <c r="D351" s="5" t="s">
        <v>379</v>
      </c>
      <c r="E351" s="5" t="s">
        <v>107</v>
      </c>
      <c r="F351" s="7" t="s">
        <v>138</v>
      </c>
      <c r="G351" s="8">
        <v>2.963109</v>
      </c>
      <c r="H351" s="9">
        <v>2</v>
      </c>
      <c r="I351" s="8">
        <v>0.12</v>
      </c>
      <c r="J351" s="8"/>
      <c r="K351" s="15"/>
      <c r="L351" s="5"/>
      <c r="M351" s="8"/>
      <c r="N351" s="5"/>
      <c r="O351" s="8"/>
      <c r="P351" s="9"/>
      <c r="Q351" s="8"/>
      <c r="R351" s="8"/>
      <c r="S351" s="8"/>
      <c r="T351" s="16">
        <v>3.0831090000000003</v>
      </c>
    </row>
    <row r="352" spans="1:20" ht="15" outlineLevel="2">
      <c r="A352" s="5" t="s">
        <v>140</v>
      </c>
      <c r="B352" s="19" t="s">
        <v>163</v>
      </c>
      <c r="C352" s="6">
        <v>404540</v>
      </c>
      <c r="D352" s="5" t="s">
        <v>379</v>
      </c>
      <c r="E352" s="5" t="s">
        <v>107</v>
      </c>
      <c r="F352" s="7" t="s">
        <v>139</v>
      </c>
      <c r="G352" s="8">
        <v>1.9893999999999998</v>
      </c>
      <c r="H352" s="9">
        <v>3</v>
      </c>
      <c r="I352" s="8">
        <v>0.18</v>
      </c>
      <c r="J352" s="8"/>
      <c r="K352" s="15"/>
      <c r="L352" s="5"/>
      <c r="M352" s="8"/>
      <c r="N352" s="5"/>
      <c r="O352" s="8"/>
      <c r="P352" s="9"/>
      <c r="Q352" s="8"/>
      <c r="R352" s="8"/>
      <c r="S352" s="8"/>
      <c r="T352" s="16">
        <v>2.1694</v>
      </c>
    </row>
    <row r="353" spans="1:20" ht="15" outlineLevel="2">
      <c r="A353" s="5" t="s">
        <v>140</v>
      </c>
      <c r="B353" s="19" t="s">
        <v>163</v>
      </c>
      <c r="C353" s="6">
        <v>404525</v>
      </c>
      <c r="D353" s="5" t="s">
        <v>379</v>
      </c>
      <c r="E353" s="5" t="s">
        <v>107</v>
      </c>
      <c r="F353" s="5" t="s">
        <v>110</v>
      </c>
      <c r="G353" s="52"/>
      <c r="H353" s="53"/>
      <c r="I353" s="52"/>
      <c r="J353" s="52">
        <v>15</v>
      </c>
      <c r="K353" s="15"/>
      <c r="L353" s="5"/>
      <c r="M353" s="52"/>
      <c r="N353" s="5"/>
      <c r="O353" s="52"/>
      <c r="P353" s="53"/>
      <c r="Q353" s="52"/>
      <c r="R353" s="52"/>
      <c r="S353" s="52"/>
      <c r="T353" s="16">
        <v>15</v>
      </c>
    </row>
    <row r="354" spans="1:20" ht="15" outlineLevel="2">
      <c r="A354" s="5" t="s">
        <v>140</v>
      </c>
      <c r="B354" s="19" t="s">
        <v>163</v>
      </c>
      <c r="C354" s="6">
        <v>404540</v>
      </c>
      <c r="D354" s="5" t="s">
        <v>379</v>
      </c>
      <c r="E354" s="5" t="s">
        <v>107</v>
      </c>
      <c r="F354" s="5" t="s">
        <v>110</v>
      </c>
      <c r="G354" s="52"/>
      <c r="H354" s="53"/>
      <c r="I354" s="52"/>
      <c r="J354" s="52">
        <v>90</v>
      </c>
      <c r="K354" s="15"/>
      <c r="L354" s="5"/>
      <c r="M354" s="52"/>
      <c r="N354" s="5"/>
      <c r="O354" s="52"/>
      <c r="P354" s="53"/>
      <c r="Q354" s="52"/>
      <c r="R354" s="52"/>
      <c r="S354" s="52"/>
      <c r="T354" s="16">
        <v>90</v>
      </c>
    </row>
    <row r="355" spans="1:20" ht="15" outlineLevel="2">
      <c r="A355" s="5" t="s">
        <v>140</v>
      </c>
      <c r="B355" s="19" t="s">
        <v>163</v>
      </c>
      <c r="C355" s="6">
        <v>404525</v>
      </c>
      <c r="D355" s="5" t="s">
        <v>379</v>
      </c>
      <c r="E355" s="5" t="s">
        <v>36</v>
      </c>
      <c r="F355" s="5" t="s">
        <v>36</v>
      </c>
      <c r="G355" s="52"/>
      <c r="H355" s="53"/>
      <c r="I355" s="52"/>
      <c r="J355" s="52"/>
      <c r="K355" s="15"/>
      <c r="L355" s="5"/>
      <c r="M355" s="52"/>
      <c r="N355" s="15">
        <v>0.75</v>
      </c>
      <c r="O355" s="52">
        <v>54</v>
      </c>
      <c r="P355" s="53"/>
      <c r="Q355" s="52"/>
      <c r="R355" s="52"/>
      <c r="S355" s="52"/>
      <c r="T355" s="16">
        <v>54</v>
      </c>
    </row>
    <row r="356" spans="1:20" ht="15" outlineLevel="2">
      <c r="A356" s="12" t="s">
        <v>140</v>
      </c>
      <c r="B356" s="20" t="s">
        <v>163</v>
      </c>
      <c r="C356" s="12">
        <v>404540</v>
      </c>
      <c r="D356" s="12" t="s">
        <v>379</v>
      </c>
      <c r="E356" s="12" t="s">
        <v>111</v>
      </c>
      <c r="F356" s="12" t="s">
        <v>111</v>
      </c>
      <c r="G356" s="54"/>
      <c r="H356" s="55"/>
      <c r="I356" s="54"/>
      <c r="J356" s="54"/>
      <c r="K356" s="14">
        <v>1.74</v>
      </c>
      <c r="L356" s="13">
        <v>1</v>
      </c>
      <c r="M356" s="54">
        <v>5454.9</v>
      </c>
      <c r="N356" s="56"/>
      <c r="O356" s="54"/>
      <c r="P356" s="55"/>
      <c r="Q356" s="54"/>
      <c r="R356" s="54"/>
      <c r="S356" s="54"/>
      <c r="T356" s="16">
        <v>5454.9</v>
      </c>
    </row>
    <row r="357" spans="1:20" s="72" customFormat="1" ht="15.75" outlineLevel="1" collapsed="1">
      <c r="A357" s="77"/>
      <c r="B357" s="78"/>
      <c r="C357" s="77"/>
      <c r="D357" s="78" t="s">
        <v>638</v>
      </c>
      <c r="E357" s="77"/>
      <c r="F357" s="77"/>
      <c r="G357" s="79">
        <f aca="true" t="shared" si="51" ref="G357:T357">SUBTOTAL(9,G348:G356)</f>
        <v>17.243634</v>
      </c>
      <c r="H357" s="80">
        <f t="shared" si="51"/>
        <v>35</v>
      </c>
      <c r="I357" s="79">
        <f t="shared" si="51"/>
        <v>3.2200000000000006</v>
      </c>
      <c r="J357" s="79">
        <f t="shared" si="51"/>
        <v>105</v>
      </c>
      <c r="K357" s="81">
        <f t="shared" si="51"/>
        <v>1.74</v>
      </c>
      <c r="L357" s="82">
        <f t="shared" si="51"/>
        <v>1</v>
      </c>
      <c r="M357" s="79">
        <f t="shared" si="51"/>
        <v>5454.9</v>
      </c>
      <c r="N357" s="83">
        <f t="shared" si="51"/>
        <v>0.75</v>
      </c>
      <c r="O357" s="79">
        <f t="shared" si="51"/>
        <v>54</v>
      </c>
      <c r="P357" s="80">
        <f t="shared" si="51"/>
        <v>0</v>
      </c>
      <c r="Q357" s="79">
        <f t="shared" si="51"/>
        <v>0</v>
      </c>
      <c r="R357" s="79">
        <f t="shared" si="51"/>
        <v>0</v>
      </c>
      <c r="S357" s="79">
        <f t="shared" si="51"/>
        <v>0</v>
      </c>
      <c r="T357" s="16">
        <f t="shared" si="51"/>
        <v>5634.363633999999</v>
      </c>
    </row>
    <row r="358" spans="1:20" ht="15" outlineLevel="2">
      <c r="A358" s="5" t="s">
        <v>140</v>
      </c>
      <c r="B358" s="19" t="s">
        <v>163</v>
      </c>
      <c r="C358" s="6">
        <v>404520</v>
      </c>
      <c r="D358" s="5" t="s">
        <v>380</v>
      </c>
      <c r="E358" s="5" t="s">
        <v>107</v>
      </c>
      <c r="F358" s="7">
        <v>15</v>
      </c>
      <c r="G358" s="8">
        <v>22.348274000000004</v>
      </c>
      <c r="H358" s="9">
        <v>64</v>
      </c>
      <c r="I358" s="8">
        <v>6.4</v>
      </c>
      <c r="J358" s="8"/>
      <c r="K358" s="15"/>
      <c r="L358" s="5"/>
      <c r="M358" s="8"/>
      <c r="N358" s="5"/>
      <c r="O358" s="8"/>
      <c r="P358" s="9"/>
      <c r="Q358" s="8"/>
      <c r="R358" s="8"/>
      <c r="S358" s="8"/>
      <c r="T358" s="16">
        <v>28.748274000000002</v>
      </c>
    </row>
    <row r="359" spans="1:20" ht="15" outlineLevel="2">
      <c r="A359" s="5" t="s">
        <v>140</v>
      </c>
      <c r="B359" s="19" t="s">
        <v>163</v>
      </c>
      <c r="C359" s="6">
        <v>404520</v>
      </c>
      <c r="D359" s="5" t="s">
        <v>380</v>
      </c>
      <c r="E359" s="5" t="s">
        <v>107</v>
      </c>
      <c r="F359" s="7" t="s">
        <v>138</v>
      </c>
      <c r="G359" s="8">
        <v>8.262321</v>
      </c>
      <c r="H359" s="9">
        <v>6</v>
      </c>
      <c r="I359" s="8">
        <v>0.36</v>
      </c>
      <c r="J359" s="8"/>
      <c r="K359" s="15"/>
      <c r="L359" s="5"/>
      <c r="M359" s="8"/>
      <c r="N359" s="5"/>
      <c r="O359" s="8"/>
      <c r="P359" s="9"/>
      <c r="Q359" s="8"/>
      <c r="R359" s="8"/>
      <c r="S359" s="8"/>
      <c r="T359" s="16">
        <v>8.622321</v>
      </c>
    </row>
    <row r="360" spans="1:20" ht="15" outlineLevel="2">
      <c r="A360" s="5" t="s">
        <v>140</v>
      </c>
      <c r="B360" s="19" t="s">
        <v>163</v>
      </c>
      <c r="C360" s="6">
        <v>404520</v>
      </c>
      <c r="D360" s="5" t="s">
        <v>380</v>
      </c>
      <c r="E360" s="5" t="s">
        <v>107</v>
      </c>
      <c r="F360" s="7" t="s">
        <v>139</v>
      </c>
      <c r="G360" s="8">
        <v>1.5123499999999999</v>
      </c>
      <c r="H360" s="9">
        <v>3</v>
      </c>
      <c r="I360" s="8">
        <v>0.18</v>
      </c>
      <c r="J360" s="8"/>
      <c r="K360" s="15"/>
      <c r="L360" s="5"/>
      <c r="M360" s="8"/>
      <c r="N360" s="5"/>
      <c r="O360" s="8"/>
      <c r="P360" s="9"/>
      <c r="Q360" s="8"/>
      <c r="R360" s="8"/>
      <c r="S360" s="8"/>
      <c r="T360" s="16">
        <v>1.6923499999999998</v>
      </c>
    </row>
    <row r="361" spans="1:20" ht="15" outlineLevel="2">
      <c r="A361" s="5" t="s">
        <v>140</v>
      </c>
      <c r="B361" s="19" t="s">
        <v>163</v>
      </c>
      <c r="C361" s="6">
        <v>404520</v>
      </c>
      <c r="D361" s="5" t="s">
        <v>380</v>
      </c>
      <c r="E361" s="5" t="s">
        <v>107</v>
      </c>
      <c r="F361" s="7" t="s">
        <v>116</v>
      </c>
      <c r="G361" s="8">
        <v>0.5644100000000001</v>
      </c>
      <c r="H361" s="9">
        <v>1</v>
      </c>
      <c r="I361" s="8">
        <v>0.48</v>
      </c>
      <c r="J361" s="8"/>
      <c r="K361" s="15"/>
      <c r="L361" s="5"/>
      <c r="M361" s="8"/>
      <c r="N361" s="5"/>
      <c r="O361" s="8"/>
      <c r="P361" s="9"/>
      <c r="Q361" s="8"/>
      <c r="R361" s="8"/>
      <c r="S361" s="8"/>
      <c r="T361" s="16">
        <v>1.04441</v>
      </c>
    </row>
    <row r="362" spans="1:20" ht="15" outlineLevel="2">
      <c r="A362" s="5" t="s">
        <v>140</v>
      </c>
      <c r="B362" s="19" t="s">
        <v>163</v>
      </c>
      <c r="C362" s="6">
        <v>404520</v>
      </c>
      <c r="D362" s="5" t="s">
        <v>380</v>
      </c>
      <c r="E362" s="5" t="s">
        <v>107</v>
      </c>
      <c r="F362" s="5" t="s">
        <v>110</v>
      </c>
      <c r="G362" s="52"/>
      <c r="H362" s="53"/>
      <c r="I362" s="52"/>
      <c r="J362" s="52">
        <v>135</v>
      </c>
      <c r="K362" s="15"/>
      <c r="L362" s="5"/>
      <c r="M362" s="52"/>
      <c r="N362" s="5"/>
      <c r="O362" s="52"/>
      <c r="P362" s="53"/>
      <c r="Q362" s="52"/>
      <c r="R362" s="52"/>
      <c r="S362" s="52"/>
      <c r="T362" s="16">
        <v>135</v>
      </c>
    </row>
    <row r="363" spans="1:20" ht="15" outlineLevel="2">
      <c r="A363" s="5" t="s">
        <v>140</v>
      </c>
      <c r="B363" s="19" t="s">
        <v>163</v>
      </c>
      <c r="C363" s="6">
        <v>404520</v>
      </c>
      <c r="D363" s="5" t="s">
        <v>380</v>
      </c>
      <c r="E363" s="5" t="s">
        <v>36</v>
      </c>
      <c r="F363" s="5" t="s">
        <v>36</v>
      </c>
      <c r="G363" s="52"/>
      <c r="H363" s="53"/>
      <c r="I363" s="52"/>
      <c r="J363" s="52"/>
      <c r="K363" s="15"/>
      <c r="L363" s="5"/>
      <c r="M363" s="52"/>
      <c r="N363" s="15">
        <v>0.75</v>
      </c>
      <c r="O363" s="52">
        <v>54</v>
      </c>
      <c r="P363" s="53"/>
      <c r="Q363" s="52"/>
      <c r="R363" s="52"/>
      <c r="S363" s="52"/>
      <c r="T363" s="16">
        <v>54</v>
      </c>
    </row>
    <row r="364" spans="1:20" ht="15" outlineLevel="2">
      <c r="A364" s="12" t="s">
        <v>140</v>
      </c>
      <c r="B364" s="20" t="s">
        <v>163</v>
      </c>
      <c r="C364" s="12">
        <v>404520</v>
      </c>
      <c r="D364" s="12" t="s">
        <v>380</v>
      </c>
      <c r="E364" s="12" t="s">
        <v>111</v>
      </c>
      <c r="F364" s="12" t="s">
        <v>111</v>
      </c>
      <c r="G364" s="54"/>
      <c r="H364" s="55"/>
      <c r="I364" s="54"/>
      <c r="J364" s="54"/>
      <c r="K364" s="14">
        <v>1.04</v>
      </c>
      <c r="L364" s="13">
        <v>1</v>
      </c>
      <c r="M364" s="54">
        <v>3260.4</v>
      </c>
      <c r="N364" s="56"/>
      <c r="O364" s="54"/>
      <c r="P364" s="55"/>
      <c r="Q364" s="54"/>
      <c r="R364" s="54"/>
      <c r="S364" s="54"/>
      <c r="T364" s="16">
        <v>3260.4</v>
      </c>
    </row>
    <row r="365" spans="1:20" s="72" customFormat="1" ht="15.75" outlineLevel="1" collapsed="1">
      <c r="A365" s="77"/>
      <c r="B365" s="78"/>
      <c r="C365" s="77"/>
      <c r="D365" s="78" t="s">
        <v>639</v>
      </c>
      <c r="E365" s="77"/>
      <c r="F365" s="77"/>
      <c r="G365" s="79">
        <f aca="true" t="shared" si="52" ref="G365:T365">SUBTOTAL(9,G358:G364)</f>
        <v>32.687355000000004</v>
      </c>
      <c r="H365" s="80">
        <f t="shared" si="52"/>
        <v>74</v>
      </c>
      <c r="I365" s="79">
        <f t="shared" si="52"/>
        <v>7.42</v>
      </c>
      <c r="J365" s="79">
        <f t="shared" si="52"/>
        <v>135</v>
      </c>
      <c r="K365" s="81">
        <f t="shared" si="52"/>
        <v>1.04</v>
      </c>
      <c r="L365" s="82">
        <f t="shared" si="52"/>
        <v>1</v>
      </c>
      <c r="M365" s="79">
        <f t="shared" si="52"/>
        <v>3260.4</v>
      </c>
      <c r="N365" s="83">
        <f t="shared" si="52"/>
        <v>0.75</v>
      </c>
      <c r="O365" s="79">
        <f t="shared" si="52"/>
        <v>54</v>
      </c>
      <c r="P365" s="80">
        <f t="shared" si="52"/>
        <v>0</v>
      </c>
      <c r="Q365" s="79">
        <f t="shared" si="52"/>
        <v>0</v>
      </c>
      <c r="R365" s="79">
        <f t="shared" si="52"/>
        <v>0</v>
      </c>
      <c r="S365" s="79">
        <f t="shared" si="52"/>
        <v>0</v>
      </c>
      <c r="T365" s="16">
        <f t="shared" si="52"/>
        <v>3489.507355</v>
      </c>
    </row>
    <row r="366" spans="1:20" ht="15" outlineLevel="2">
      <c r="A366" s="5" t="s">
        <v>140</v>
      </c>
      <c r="B366" s="19" t="s">
        <v>163</v>
      </c>
      <c r="C366" s="6">
        <v>404504</v>
      </c>
      <c r="D366" s="5" t="s">
        <v>381</v>
      </c>
      <c r="E366" s="5" t="s">
        <v>107</v>
      </c>
      <c r="F366" s="7">
        <v>15</v>
      </c>
      <c r="G366" s="8">
        <v>186.89271700000003</v>
      </c>
      <c r="H366" s="9">
        <v>542</v>
      </c>
      <c r="I366" s="8">
        <v>54.2</v>
      </c>
      <c r="J366" s="8"/>
      <c r="K366" s="15"/>
      <c r="L366" s="5"/>
      <c r="M366" s="8"/>
      <c r="N366" s="5"/>
      <c r="O366" s="8"/>
      <c r="P366" s="9"/>
      <c r="Q366" s="8"/>
      <c r="R366" s="8"/>
      <c r="S366" s="8"/>
      <c r="T366" s="16">
        <v>241.09271700000005</v>
      </c>
    </row>
    <row r="367" spans="1:20" ht="15" outlineLevel="2">
      <c r="A367" s="5" t="s">
        <v>140</v>
      </c>
      <c r="B367" s="19" t="s">
        <v>163</v>
      </c>
      <c r="C367" s="6">
        <v>404504</v>
      </c>
      <c r="D367" s="5" t="s">
        <v>381</v>
      </c>
      <c r="E367" s="5" t="s">
        <v>107</v>
      </c>
      <c r="F367" s="7" t="s">
        <v>137</v>
      </c>
      <c r="G367" s="8">
        <v>1.937246</v>
      </c>
      <c r="H367" s="9">
        <v>1</v>
      </c>
      <c r="I367" s="8">
        <v>0.06</v>
      </c>
      <c r="J367" s="8"/>
      <c r="K367" s="15"/>
      <c r="L367" s="5"/>
      <c r="M367" s="8"/>
      <c r="N367" s="5"/>
      <c r="O367" s="8"/>
      <c r="P367" s="9"/>
      <c r="Q367" s="8"/>
      <c r="R367" s="8"/>
      <c r="S367" s="8"/>
      <c r="T367" s="16">
        <v>1.997246</v>
      </c>
    </row>
    <row r="368" spans="1:20" ht="15" outlineLevel="2">
      <c r="A368" s="5" t="s">
        <v>140</v>
      </c>
      <c r="B368" s="19" t="s">
        <v>163</v>
      </c>
      <c r="C368" s="6">
        <v>404504</v>
      </c>
      <c r="D368" s="5" t="s">
        <v>381</v>
      </c>
      <c r="E368" s="5" t="s">
        <v>107</v>
      </c>
      <c r="F368" s="7" t="s">
        <v>138</v>
      </c>
      <c r="G368" s="8">
        <v>40.805955000000004</v>
      </c>
      <c r="H368" s="9">
        <v>37</v>
      </c>
      <c r="I368" s="8">
        <v>2.22</v>
      </c>
      <c r="J368" s="8"/>
      <c r="K368" s="15"/>
      <c r="L368" s="5"/>
      <c r="M368" s="8"/>
      <c r="N368" s="5"/>
      <c r="O368" s="8"/>
      <c r="P368" s="9"/>
      <c r="Q368" s="8"/>
      <c r="R368" s="8"/>
      <c r="S368" s="8"/>
      <c r="T368" s="16">
        <v>43.025955</v>
      </c>
    </row>
    <row r="369" spans="1:20" ht="15" outlineLevel="2">
      <c r="A369" s="5" t="s">
        <v>140</v>
      </c>
      <c r="B369" s="19" t="s">
        <v>163</v>
      </c>
      <c r="C369" s="6">
        <v>404504</v>
      </c>
      <c r="D369" s="5" t="s">
        <v>381</v>
      </c>
      <c r="E369" s="5" t="s">
        <v>107</v>
      </c>
      <c r="F369" s="7" t="s">
        <v>139</v>
      </c>
      <c r="G369" s="8">
        <v>14.534799999999999</v>
      </c>
      <c r="H369" s="9">
        <v>31</v>
      </c>
      <c r="I369" s="8">
        <v>1.86</v>
      </c>
      <c r="J369" s="8"/>
      <c r="K369" s="15"/>
      <c r="L369" s="5"/>
      <c r="M369" s="8"/>
      <c r="N369" s="5"/>
      <c r="O369" s="8"/>
      <c r="P369" s="9"/>
      <c r="Q369" s="8"/>
      <c r="R369" s="8"/>
      <c r="S369" s="8"/>
      <c r="T369" s="16">
        <v>16.3948</v>
      </c>
    </row>
    <row r="370" spans="1:20" ht="15" outlineLevel="2">
      <c r="A370" s="5" t="s">
        <v>140</v>
      </c>
      <c r="B370" s="19" t="s">
        <v>163</v>
      </c>
      <c r="C370" s="6">
        <v>404504</v>
      </c>
      <c r="D370" s="5" t="s">
        <v>381</v>
      </c>
      <c r="E370" s="5" t="s">
        <v>107</v>
      </c>
      <c r="F370" s="7" t="s">
        <v>116</v>
      </c>
      <c r="G370" s="8">
        <v>2.3499980000000003</v>
      </c>
      <c r="H370" s="9">
        <v>2</v>
      </c>
      <c r="I370" s="8">
        <v>0.96</v>
      </c>
      <c r="J370" s="8"/>
      <c r="K370" s="15"/>
      <c r="L370" s="5"/>
      <c r="M370" s="8"/>
      <c r="N370" s="5"/>
      <c r="O370" s="8"/>
      <c r="P370" s="9"/>
      <c r="Q370" s="8"/>
      <c r="R370" s="8"/>
      <c r="S370" s="8"/>
      <c r="T370" s="16">
        <v>3.309998</v>
      </c>
    </row>
    <row r="371" spans="1:20" ht="15" outlineLevel="2">
      <c r="A371" s="5" t="s">
        <v>140</v>
      </c>
      <c r="B371" s="19" t="s">
        <v>163</v>
      </c>
      <c r="C371" s="6">
        <v>404504</v>
      </c>
      <c r="D371" s="5" t="s">
        <v>381</v>
      </c>
      <c r="E371" s="5" t="s">
        <v>107</v>
      </c>
      <c r="F371" s="5" t="s">
        <v>110</v>
      </c>
      <c r="G371" s="52"/>
      <c r="H371" s="53"/>
      <c r="I371" s="52"/>
      <c r="J371" s="52">
        <v>180</v>
      </c>
      <c r="K371" s="15"/>
      <c r="L371" s="5"/>
      <c r="M371" s="52"/>
      <c r="N371" s="5"/>
      <c r="O371" s="52"/>
      <c r="P371" s="53"/>
      <c r="Q371" s="52"/>
      <c r="R371" s="52"/>
      <c r="S371" s="52"/>
      <c r="T371" s="16">
        <v>180</v>
      </c>
    </row>
    <row r="372" spans="1:20" ht="15" outlineLevel="2">
      <c r="A372" s="5" t="s">
        <v>140</v>
      </c>
      <c r="B372" s="19" t="s">
        <v>163</v>
      </c>
      <c r="C372" s="6">
        <v>404504</v>
      </c>
      <c r="D372" s="5" t="s">
        <v>381</v>
      </c>
      <c r="E372" s="5" t="s">
        <v>36</v>
      </c>
      <c r="F372" s="5" t="s">
        <v>36</v>
      </c>
      <c r="G372" s="52"/>
      <c r="H372" s="53"/>
      <c r="I372" s="52"/>
      <c r="J372" s="52"/>
      <c r="K372" s="15"/>
      <c r="L372" s="5"/>
      <c r="M372" s="52"/>
      <c r="N372" s="15">
        <v>11.5</v>
      </c>
      <c r="O372" s="52">
        <v>828</v>
      </c>
      <c r="P372" s="53"/>
      <c r="Q372" s="52"/>
      <c r="R372" s="52"/>
      <c r="S372" s="52"/>
      <c r="T372" s="16">
        <v>828</v>
      </c>
    </row>
    <row r="373" spans="1:20" ht="15" outlineLevel="2">
      <c r="A373" s="12" t="s">
        <v>140</v>
      </c>
      <c r="B373" s="20" t="s">
        <v>163</v>
      </c>
      <c r="C373" s="12">
        <v>404504</v>
      </c>
      <c r="D373" s="12" t="s">
        <v>381</v>
      </c>
      <c r="E373" s="12" t="s">
        <v>111</v>
      </c>
      <c r="F373" s="12" t="s">
        <v>111</v>
      </c>
      <c r="G373" s="54"/>
      <c r="H373" s="55"/>
      <c r="I373" s="54"/>
      <c r="J373" s="54"/>
      <c r="K373" s="14">
        <v>1</v>
      </c>
      <c r="L373" s="13">
        <v>1</v>
      </c>
      <c r="M373" s="54">
        <v>3135</v>
      </c>
      <c r="N373" s="56"/>
      <c r="O373" s="54"/>
      <c r="P373" s="55"/>
      <c r="Q373" s="54"/>
      <c r="R373" s="54"/>
      <c r="S373" s="54"/>
      <c r="T373" s="16">
        <v>3135</v>
      </c>
    </row>
    <row r="374" spans="1:20" ht="15" outlineLevel="2">
      <c r="A374" s="5" t="s">
        <v>140</v>
      </c>
      <c r="B374" s="19" t="s">
        <v>163</v>
      </c>
      <c r="C374" s="6">
        <v>404504</v>
      </c>
      <c r="D374" s="5" t="s">
        <v>381</v>
      </c>
      <c r="E374" s="5" t="s">
        <v>44</v>
      </c>
      <c r="F374" s="5" t="s">
        <v>44</v>
      </c>
      <c r="G374" s="52"/>
      <c r="H374" s="53"/>
      <c r="I374" s="52"/>
      <c r="J374" s="52"/>
      <c r="K374" s="15"/>
      <c r="L374" s="5"/>
      <c r="M374" s="52"/>
      <c r="N374" s="5"/>
      <c r="O374" s="52"/>
      <c r="P374" s="53">
        <v>372</v>
      </c>
      <c r="Q374" s="52">
        <v>93.5</v>
      </c>
      <c r="R374" s="52">
        <v>3.72</v>
      </c>
      <c r="S374" s="52"/>
      <c r="T374" s="16">
        <v>97.22</v>
      </c>
    </row>
    <row r="375" spans="1:20" s="72" customFormat="1" ht="15.75" outlineLevel="1" collapsed="1">
      <c r="A375" s="77"/>
      <c r="B375" s="78"/>
      <c r="C375" s="77"/>
      <c r="D375" s="78" t="s">
        <v>640</v>
      </c>
      <c r="E375" s="77"/>
      <c r="F375" s="77"/>
      <c r="G375" s="79">
        <f aca="true" t="shared" si="53" ref="G375:T375">SUBTOTAL(9,G366:G374)</f>
        <v>246.52071600000002</v>
      </c>
      <c r="H375" s="80">
        <f t="shared" si="53"/>
        <v>613</v>
      </c>
      <c r="I375" s="79">
        <f t="shared" si="53"/>
        <v>59.300000000000004</v>
      </c>
      <c r="J375" s="79">
        <f t="shared" si="53"/>
        <v>180</v>
      </c>
      <c r="K375" s="81">
        <f t="shared" si="53"/>
        <v>1</v>
      </c>
      <c r="L375" s="82">
        <f t="shared" si="53"/>
        <v>1</v>
      </c>
      <c r="M375" s="79">
        <f t="shared" si="53"/>
        <v>3135</v>
      </c>
      <c r="N375" s="83">
        <f t="shared" si="53"/>
        <v>11.5</v>
      </c>
      <c r="O375" s="79">
        <f t="shared" si="53"/>
        <v>828</v>
      </c>
      <c r="P375" s="80">
        <f t="shared" si="53"/>
        <v>372</v>
      </c>
      <c r="Q375" s="79">
        <f t="shared" si="53"/>
        <v>93.5</v>
      </c>
      <c r="R375" s="79">
        <f t="shared" si="53"/>
        <v>3.72</v>
      </c>
      <c r="S375" s="79">
        <f t="shared" si="53"/>
        <v>0</v>
      </c>
      <c r="T375" s="16">
        <f t="shared" si="53"/>
        <v>4546.040716</v>
      </c>
    </row>
    <row r="376" spans="1:20" ht="15" outlineLevel="2">
      <c r="A376" s="5" t="s">
        <v>140</v>
      </c>
      <c r="B376" s="19" t="s">
        <v>163</v>
      </c>
      <c r="C376" s="6">
        <v>404575</v>
      </c>
      <c r="D376" s="5" t="s">
        <v>382</v>
      </c>
      <c r="E376" s="5" t="s">
        <v>107</v>
      </c>
      <c r="F376" s="7">
        <v>15</v>
      </c>
      <c r="G376" s="8">
        <v>6.845510000000001</v>
      </c>
      <c r="H376" s="9">
        <v>19</v>
      </c>
      <c r="I376" s="8">
        <v>1.9</v>
      </c>
      <c r="J376" s="8"/>
      <c r="K376" s="15"/>
      <c r="L376" s="5"/>
      <c r="M376" s="8"/>
      <c r="N376" s="5"/>
      <c r="O376" s="8"/>
      <c r="P376" s="9"/>
      <c r="Q376" s="8"/>
      <c r="R376" s="8"/>
      <c r="S376" s="8"/>
      <c r="T376" s="16">
        <v>8.745510000000001</v>
      </c>
    </row>
    <row r="377" spans="1:20" ht="15" outlineLevel="2">
      <c r="A377" s="5" t="s">
        <v>140</v>
      </c>
      <c r="B377" s="19" t="s">
        <v>163</v>
      </c>
      <c r="C377" s="6">
        <v>404575</v>
      </c>
      <c r="D377" s="5" t="s">
        <v>382</v>
      </c>
      <c r="E377" s="5" t="s">
        <v>107</v>
      </c>
      <c r="F377" s="7" t="s">
        <v>139</v>
      </c>
      <c r="G377" s="8">
        <v>3.8772999999999995</v>
      </c>
      <c r="H377" s="9">
        <v>7</v>
      </c>
      <c r="I377" s="8">
        <v>0.42</v>
      </c>
      <c r="J377" s="8"/>
      <c r="K377" s="15"/>
      <c r="L377" s="5"/>
      <c r="M377" s="8"/>
      <c r="N377" s="5"/>
      <c r="O377" s="8"/>
      <c r="P377" s="9"/>
      <c r="Q377" s="8"/>
      <c r="R377" s="8"/>
      <c r="S377" s="8"/>
      <c r="T377" s="16">
        <v>4.2973</v>
      </c>
    </row>
    <row r="378" spans="1:20" ht="15" outlineLevel="2">
      <c r="A378" s="5" t="s">
        <v>140</v>
      </c>
      <c r="B378" s="19" t="s">
        <v>163</v>
      </c>
      <c r="C378" s="6">
        <v>404575</v>
      </c>
      <c r="D378" s="5" t="s">
        <v>382</v>
      </c>
      <c r="E378" s="5" t="s">
        <v>107</v>
      </c>
      <c r="F378" s="5" t="s">
        <v>110</v>
      </c>
      <c r="G378" s="52"/>
      <c r="H378" s="53"/>
      <c r="I378" s="52"/>
      <c r="J378" s="52">
        <v>120</v>
      </c>
      <c r="K378" s="15"/>
      <c r="L378" s="5"/>
      <c r="M378" s="52"/>
      <c r="N378" s="5"/>
      <c r="O378" s="52"/>
      <c r="P378" s="53"/>
      <c r="Q378" s="52"/>
      <c r="R378" s="52"/>
      <c r="S378" s="52"/>
      <c r="T378" s="16">
        <v>120</v>
      </c>
    </row>
    <row r="379" spans="1:20" ht="15" outlineLevel="2">
      <c r="A379" s="5" t="s">
        <v>140</v>
      </c>
      <c r="B379" s="19" t="s">
        <v>163</v>
      </c>
      <c r="C379" s="6">
        <v>404575</v>
      </c>
      <c r="D379" s="5" t="s">
        <v>382</v>
      </c>
      <c r="E379" s="5" t="s">
        <v>36</v>
      </c>
      <c r="F379" s="5" t="s">
        <v>36</v>
      </c>
      <c r="G379" s="52"/>
      <c r="H379" s="53"/>
      <c r="I379" s="52"/>
      <c r="J379" s="52"/>
      <c r="K379" s="15"/>
      <c r="L379" s="5"/>
      <c r="M379" s="52"/>
      <c r="N379" s="15">
        <v>0.5</v>
      </c>
      <c r="O379" s="52">
        <v>36</v>
      </c>
      <c r="P379" s="53"/>
      <c r="Q379" s="52"/>
      <c r="R379" s="52"/>
      <c r="S379" s="52"/>
      <c r="T379" s="16">
        <v>36</v>
      </c>
    </row>
    <row r="380" spans="1:20" ht="15" outlineLevel="2">
      <c r="A380" s="12" t="s">
        <v>140</v>
      </c>
      <c r="B380" s="20" t="s">
        <v>163</v>
      </c>
      <c r="C380" s="12">
        <v>404575</v>
      </c>
      <c r="D380" s="12" t="s">
        <v>382</v>
      </c>
      <c r="E380" s="12" t="s">
        <v>111</v>
      </c>
      <c r="F380" s="12" t="s">
        <v>111</v>
      </c>
      <c r="G380" s="54"/>
      <c r="H380" s="55"/>
      <c r="I380" s="54"/>
      <c r="J380" s="54"/>
      <c r="K380" s="14">
        <v>0.7</v>
      </c>
      <c r="L380" s="13">
        <v>1</v>
      </c>
      <c r="M380" s="54">
        <v>2194.5</v>
      </c>
      <c r="N380" s="56"/>
      <c r="O380" s="54"/>
      <c r="P380" s="55"/>
      <c r="Q380" s="54"/>
      <c r="R380" s="54"/>
      <c r="S380" s="54"/>
      <c r="T380" s="16">
        <v>2194.5</v>
      </c>
    </row>
    <row r="381" spans="1:20" ht="15" outlineLevel="2">
      <c r="A381" s="5" t="s">
        <v>140</v>
      </c>
      <c r="B381" s="19" t="s">
        <v>163</v>
      </c>
      <c r="C381" s="6">
        <v>404575</v>
      </c>
      <c r="D381" s="5" t="s">
        <v>382</v>
      </c>
      <c r="E381" s="5" t="s">
        <v>44</v>
      </c>
      <c r="F381" s="5" t="s">
        <v>44</v>
      </c>
      <c r="G381" s="52"/>
      <c r="H381" s="53"/>
      <c r="I381" s="52"/>
      <c r="J381" s="52"/>
      <c r="K381" s="15"/>
      <c r="L381" s="5"/>
      <c r="M381" s="52"/>
      <c r="N381" s="5"/>
      <c r="O381" s="52"/>
      <c r="P381" s="53">
        <v>462</v>
      </c>
      <c r="Q381" s="52">
        <v>80.86</v>
      </c>
      <c r="R381" s="52">
        <v>4.62</v>
      </c>
      <c r="S381" s="52"/>
      <c r="T381" s="16">
        <v>85.48</v>
      </c>
    </row>
    <row r="382" spans="1:20" s="72" customFormat="1" ht="15.75" outlineLevel="1" collapsed="1">
      <c r="A382" s="77"/>
      <c r="B382" s="78"/>
      <c r="C382" s="77"/>
      <c r="D382" s="78" t="s">
        <v>641</v>
      </c>
      <c r="E382" s="77"/>
      <c r="F382" s="77"/>
      <c r="G382" s="79">
        <f aca="true" t="shared" si="54" ref="G382:T382">SUBTOTAL(9,G376:G381)</f>
        <v>10.72281</v>
      </c>
      <c r="H382" s="80">
        <f t="shared" si="54"/>
        <v>26</v>
      </c>
      <c r="I382" s="79">
        <f t="shared" si="54"/>
        <v>2.32</v>
      </c>
      <c r="J382" s="79">
        <f t="shared" si="54"/>
        <v>120</v>
      </c>
      <c r="K382" s="81">
        <f t="shared" si="54"/>
        <v>0.7</v>
      </c>
      <c r="L382" s="82">
        <f t="shared" si="54"/>
        <v>1</v>
      </c>
      <c r="M382" s="79">
        <f t="shared" si="54"/>
        <v>2194.5</v>
      </c>
      <c r="N382" s="83">
        <f t="shared" si="54"/>
        <v>0.5</v>
      </c>
      <c r="O382" s="79">
        <f t="shared" si="54"/>
        <v>36</v>
      </c>
      <c r="P382" s="80">
        <f t="shared" si="54"/>
        <v>462</v>
      </c>
      <c r="Q382" s="79">
        <f t="shared" si="54"/>
        <v>80.86</v>
      </c>
      <c r="R382" s="79">
        <f t="shared" si="54"/>
        <v>4.62</v>
      </c>
      <c r="S382" s="79">
        <f t="shared" si="54"/>
        <v>0</v>
      </c>
      <c r="T382" s="16">
        <f t="shared" si="54"/>
        <v>2449.02281</v>
      </c>
    </row>
    <row r="383" spans="1:20" ht="15" outlineLevel="2">
      <c r="A383" s="5" t="s">
        <v>140</v>
      </c>
      <c r="B383" s="19" t="s">
        <v>226</v>
      </c>
      <c r="C383" s="6">
        <v>404701</v>
      </c>
      <c r="D383" s="5" t="s">
        <v>383</v>
      </c>
      <c r="E383" s="5" t="s">
        <v>107</v>
      </c>
      <c r="F383" s="7">
        <v>15</v>
      </c>
      <c r="G383" s="8">
        <v>754.977401</v>
      </c>
      <c r="H383" s="9">
        <v>2158</v>
      </c>
      <c r="I383" s="8">
        <v>215.8</v>
      </c>
      <c r="J383" s="8"/>
      <c r="K383" s="15"/>
      <c r="L383" s="5"/>
      <c r="M383" s="8"/>
      <c r="N383" s="5"/>
      <c r="O383" s="8"/>
      <c r="P383" s="9"/>
      <c r="Q383" s="8"/>
      <c r="R383" s="8"/>
      <c r="S383" s="8"/>
      <c r="T383" s="16">
        <v>970.777401</v>
      </c>
    </row>
    <row r="384" spans="1:20" ht="15" outlineLevel="2">
      <c r="A384" s="5" t="s">
        <v>140</v>
      </c>
      <c r="B384" s="19" t="s">
        <v>226</v>
      </c>
      <c r="C384" s="6">
        <v>404701</v>
      </c>
      <c r="D384" s="5" t="s">
        <v>383</v>
      </c>
      <c r="E384" s="5" t="s">
        <v>107</v>
      </c>
      <c r="F384" s="7" t="s">
        <v>137</v>
      </c>
      <c r="G384" s="8">
        <v>45.3088865</v>
      </c>
      <c r="H384" s="9">
        <v>11</v>
      </c>
      <c r="I384" s="8">
        <v>0.66</v>
      </c>
      <c r="J384" s="8"/>
      <c r="K384" s="15"/>
      <c r="L384" s="5"/>
      <c r="M384" s="8"/>
      <c r="N384" s="5"/>
      <c r="O384" s="8"/>
      <c r="P384" s="9"/>
      <c r="Q384" s="8"/>
      <c r="R384" s="8"/>
      <c r="S384" s="8"/>
      <c r="T384" s="16">
        <v>45.968886499999996</v>
      </c>
    </row>
    <row r="385" spans="1:20" ht="15" outlineLevel="2">
      <c r="A385" s="5" t="s">
        <v>140</v>
      </c>
      <c r="B385" s="19" t="s">
        <v>226</v>
      </c>
      <c r="C385" s="6">
        <v>404701</v>
      </c>
      <c r="D385" s="5" t="s">
        <v>383</v>
      </c>
      <c r="E385" s="5" t="s">
        <v>107</v>
      </c>
      <c r="F385" s="7" t="s">
        <v>138</v>
      </c>
      <c r="G385" s="8">
        <v>28.589451</v>
      </c>
      <c r="H385" s="9">
        <v>21</v>
      </c>
      <c r="I385" s="8">
        <v>1.26</v>
      </c>
      <c r="J385" s="8"/>
      <c r="K385" s="15"/>
      <c r="L385" s="5"/>
      <c r="M385" s="8"/>
      <c r="N385" s="5"/>
      <c r="O385" s="8"/>
      <c r="P385" s="9"/>
      <c r="Q385" s="8"/>
      <c r="R385" s="8"/>
      <c r="S385" s="8"/>
      <c r="T385" s="16">
        <v>29.849451000000002</v>
      </c>
    </row>
    <row r="386" spans="1:20" ht="15" outlineLevel="2">
      <c r="A386" s="5" t="s">
        <v>140</v>
      </c>
      <c r="B386" s="19" t="s">
        <v>226</v>
      </c>
      <c r="C386" s="6">
        <v>404701</v>
      </c>
      <c r="D386" s="5" t="s">
        <v>383</v>
      </c>
      <c r="E386" s="5" t="s">
        <v>107</v>
      </c>
      <c r="F386" s="7" t="s">
        <v>139</v>
      </c>
      <c r="G386" s="8">
        <v>101.3477499999999</v>
      </c>
      <c r="H386" s="9">
        <v>174</v>
      </c>
      <c r="I386" s="8">
        <v>10.44</v>
      </c>
      <c r="J386" s="8"/>
      <c r="K386" s="15"/>
      <c r="L386" s="5"/>
      <c r="M386" s="8"/>
      <c r="N386" s="5"/>
      <c r="O386" s="8"/>
      <c r="P386" s="9"/>
      <c r="Q386" s="8"/>
      <c r="R386" s="8"/>
      <c r="S386" s="8"/>
      <c r="T386" s="16">
        <v>111.7877499999999</v>
      </c>
    </row>
    <row r="387" spans="1:20" ht="15" outlineLevel="2">
      <c r="A387" s="5" t="s">
        <v>140</v>
      </c>
      <c r="B387" s="19" t="s">
        <v>226</v>
      </c>
      <c r="C387" s="6">
        <v>404701</v>
      </c>
      <c r="D387" s="5" t="s">
        <v>383</v>
      </c>
      <c r="E387" s="5" t="s">
        <v>107</v>
      </c>
      <c r="F387" s="7" t="s">
        <v>116</v>
      </c>
      <c r="G387" s="8">
        <v>23.790394600000003</v>
      </c>
      <c r="H387" s="9">
        <v>51</v>
      </c>
      <c r="I387" s="8">
        <v>24.48</v>
      </c>
      <c r="J387" s="8"/>
      <c r="K387" s="15"/>
      <c r="L387" s="5"/>
      <c r="M387" s="8"/>
      <c r="N387" s="5"/>
      <c r="O387" s="8"/>
      <c r="P387" s="9"/>
      <c r="Q387" s="8"/>
      <c r="R387" s="8"/>
      <c r="S387" s="8"/>
      <c r="T387" s="16">
        <v>48.2703946</v>
      </c>
    </row>
    <row r="388" spans="1:20" ht="15" outlineLevel="2">
      <c r="A388" s="5" t="s">
        <v>140</v>
      </c>
      <c r="B388" s="19" t="s">
        <v>226</v>
      </c>
      <c r="C388" s="6">
        <v>404701</v>
      </c>
      <c r="D388" s="5" t="s">
        <v>383</v>
      </c>
      <c r="E388" s="5" t="s">
        <v>107</v>
      </c>
      <c r="F388" s="5" t="s">
        <v>110</v>
      </c>
      <c r="G388" s="52"/>
      <c r="H388" s="53"/>
      <c r="I388" s="52"/>
      <c r="J388" s="52">
        <v>180</v>
      </c>
      <c r="K388" s="15"/>
      <c r="L388" s="5"/>
      <c r="M388" s="52"/>
      <c r="N388" s="5"/>
      <c r="O388" s="52"/>
      <c r="P388" s="53"/>
      <c r="Q388" s="52"/>
      <c r="R388" s="52"/>
      <c r="S388" s="52"/>
      <c r="T388" s="16">
        <v>180</v>
      </c>
    </row>
    <row r="389" spans="1:20" ht="15" outlineLevel="2">
      <c r="A389" s="5" t="s">
        <v>140</v>
      </c>
      <c r="B389" s="19" t="s">
        <v>226</v>
      </c>
      <c r="C389" s="6">
        <v>404701</v>
      </c>
      <c r="D389" s="5" t="s">
        <v>383</v>
      </c>
      <c r="E389" s="5" t="s">
        <v>36</v>
      </c>
      <c r="F389" s="5" t="s">
        <v>36</v>
      </c>
      <c r="G389" s="52"/>
      <c r="H389" s="53"/>
      <c r="I389" s="52"/>
      <c r="J389" s="52"/>
      <c r="K389" s="15"/>
      <c r="L389" s="5"/>
      <c r="M389" s="52"/>
      <c r="N389" s="15">
        <v>1.5</v>
      </c>
      <c r="O389" s="52">
        <v>108</v>
      </c>
      <c r="P389" s="53"/>
      <c r="Q389" s="52"/>
      <c r="R389" s="52"/>
      <c r="S389" s="52"/>
      <c r="T389" s="16">
        <v>108</v>
      </c>
    </row>
    <row r="390" spans="1:20" ht="15" outlineLevel="2">
      <c r="A390" s="5" t="s">
        <v>140</v>
      </c>
      <c r="B390" s="19" t="s">
        <v>226</v>
      </c>
      <c r="C390" s="6">
        <v>404701</v>
      </c>
      <c r="D390" s="5" t="s">
        <v>383</v>
      </c>
      <c r="E390" s="5" t="s">
        <v>107</v>
      </c>
      <c r="F390" s="7" t="s">
        <v>154</v>
      </c>
      <c r="G390" s="8">
        <v>52.95400000000001</v>
      </c>
      <c r="H390" s="9">
        <v>168</v>
      </c>
      <c r="I390" s="8">
        <v>10.08</v>
      </c>
      <c r="J390" s="8"/>
      <c r="K390" s="15"/>
      <c r="L390" s="5"/>
      <c r="M390" s="8"/>
      <c r="N390" s="5"/>
      <c r="O390" s="8"/>
      <c r="P390" s="9"/>
      <c r="Q390" s="8"/>
      <c r="R390" s="8"/>
      <c r="S390" s="8"/>
      <c r="T390" s="16">
        <v>63.034000000000006</v>
      </c>
    </row>
    <row r="391" spans="1:20" ht="15" outlineLevel="2">
      <c r="A391" s="12" t="s">
        <v>140</v>
      </c>
      <c r="B391" s="20" t="s">
        <v>226</v>
      </c>
      <c r="C391" s="12">
        <v>404701</v>
      </c>
      <c r="D391" s="12" t="s">
        <v>383</v>
      </c>
      <c r="E391" s="12" t="s">
        <v>111</v>
      </c>
      <c r="F391" s="12" t="s">
        <v>111</v>
      </c>
      <c r="G391" s="54"/>
      <c r="H391" s="55"/>
      <c r="I391" s="54"/>
      <c r="J391" s="54"/>
      <c r="K391" s="14">
        <v>2</v>
      </c>
      <c r="L391" s="13">
        <v>0.15</v>
      </c>
      <c r="M391" s="54">
        <v>940.5</v>
      </c>
      <c r="N391" s="56"/>
      <c r="O391" s="54"/>
      <c r="P391" s="55"/>
      <c r="Q391" s="54"/>
      <c r="R391" s="54"/>
      <c r="S391" s="54"/>
      <c r="T391" s="16">
        <v>940.5</v>
      </c>
    </row>
    <row r="392" spans="1:20" s="72" customFormat="1" ht="15.75" outlineLevel="1" collapsed="1">
      <c r="A392" s="77"/>
      <c r="B392" s="78"/>
      <c r="C392" s="77"/>
      <c r="D392" s="78" t="s">
        <v>642</v>
      </c>
      <c r="E392" s="77"/>
      <c r="F392" s="77"/>
      <c r="G392" s="79">
        <f aca="true" t="shared" si="55" ref="G392:T392">SUBTOTAL(9,G383:G391)</f>
        <v>1006.9678830999999</v>
      </c>
      <c r="H392" s="80">
        <f t="shared" si="55"/>
        <v>2583</v>
      </c>
      <c r="I392" s="79">
        <f t="shared" si="55"/>
        <v>262.71999999999997</v>
      </c>
      <c r="J392" s="79">
        <f t="shared" si="55"/>
        <v>180</v>
      </c>
      <c r="K392" s="81">
        <f t="shared" si="55"/>
        <v>2</v>
      </c>
      <c r="L392" s="82">
        <f t="shared" si="55"/>
        <v>0.15</v>
      </c>
      <c r="M392" s="79">
        <f t="shared" si="55"/>
        <v>940.5</v>
      </c>
      <c r="N392" s="83">
        <f t="shared" si="55"/>
        <v>1.5</v>
      </c>
      <c r="O392" s="79">
        <f t="shared" si="55"/>
        <v>108</v>
      </c>
      <c r="P392" s="80">
        <f t="shared" si="55"/>
        <v>0</v>
      </c>
      <c r="Q392" s="79">
        <f t="shared" si="55"/>
        <v>0</v>
      </c>
      <c r="R392" s="79">
        <f t="shared" si="55"/>
        <v>0</v>
      </c>
      <c r="S392" s="79">
        <f t="shared" si="55"/>
        <v>0</v>
      </c>
      <c r="T392" s="16">
        <f t="shared" si="55"/>
        <v>2498.1878831000004</v>
      </c>
    </row>
    <row r="393" spans="1:20" ht="15" outlineLevel="2">
      <c r="A393" s="5" t="s">
        <v>140</v>
      </c>
      <c r="B393" s="19" t="s">
        <v>226</v>
      </c>
      <c r="C393" s="6">
        <v>404710</v>
      </c>
      <c r="D393" s="5" t="s">
        <v>384</v>
      </c>
      <c r="E393" s="5" t="s">
        <v>107</v>
      </c>
      <c r="F393" s="7">
        <v>15</v>
      </c>
      <c r="G393" s="8">
        <v>144.244675</v>
      </c>
      <c r="H393" s="9">
        <v>414</v>
      </c>
      <c r="I393" s="8">
        <v>41.4</v>
      </c>
      <c r="J393" s="8"/>
      <c r="K393" s="15"/>
      <c r="L393" s="5"/>
      <c r="M393" s="8"/>
      <c r="N393" s="5"/>
      <c r="O393" s="8"/>
      <c r="P393" s="9"/>
      <c r="Q393" s="8"/>
      <c r="R393" s="8"/>
      <c r="S393" s="8"/>
      <c r="T393" s="16">
        <v>185.644675</v>
      </c>
    </row>
    <row r="394" spans="1:20" ht="15" outlineLevel="2">
      <c r="A394" s="5" t="s">
        <v>140</v>
      </c>
      <c r="B394" s="19" t="s">
        <v>226</v>
      </c>
      <c r="C394" s="6">
        <v>404710</v>
      </c>
      <c r="D394" s="5" t="s">
        <v>384</v>
      </c>
      <c r="E394" s="5" t="s">
        <v>107</v>
      </c>
      <c r="F394" s="7" t="s">
        <v>137</v>
      </c>
      <c r="G394" s="8">
        <v>6.0487415</v>
      </c>
      <c r="H394" s="9">
        <v>3</v>
      </c>
      <c r="I394" s="8">
        <v>0.18</v>
      </c>
      <c r="J394" s="8"/>
      <c r="K394" s="15"/>
      <c r="L394" s="5"/>
      <c r="M394" s="8"/>
      <c r="N394" s="5"/>
      <c r="O394" s="8"/>
      <c r="P394" s="9"/>
      <c r="Q394" s="8"/>
      <c r="R394" s="8"/>
      <c r="S394" s="8"/>
      <c r="T394" s="16">
        <v>6.2287415</v>
      </c>
    </row>
    <row r="395" spans="1:20" ht="15" outlineLevel="2">
      <c r="A395" s="5" t="s">
        <v>140</v>
      </c>
      <c r="B395" s="19" t="s">
        <v>226</v>
      </c>
      <c r="C395" s="6">
        <v>404710</v>
      </c>
      <c r="D395" s="5" t="s">
        <v>384</v>
      </c>
      <c r="E395" s="5" t="s">
        <v>107</v>
      </c>
      <c r="F395" s="7" t="s">
        <v>138</v>
      </c>
      <c r="G395" s="8">
        <v>34.52578200000001</v>
      </c>
      <c r="H395" s="9">
        <v>27</v>
      </c>
      <c r="I395" s="8">
        <v>1.62</v>
      </c>
      <c r="J395" s="8"/>
      <c r="K395" s="15"/>
      <c r="L395" s="5"/>
      <c r="M395" s="8"/>
      <c r="N395" s="5"/>
      <c r="O395" s="8"/>
      <c r="P395" s="9"/>
      <c r="Q395" s="8"/>
      <c r="R395" s="8"/>
      <c r="S395" s="8"/>
      <c r="T395" s="16">
        <v>36.145782000000004</v>
      </c>
    </row>
    <row r="396" spans="1:20" ht="15" outlineLevel="2">
      <c r="A396" s="5" t="s">
        <v>140</v>
      </c>
      <c r="B396" s="19" t="s">
        <v>226</v>
      </c>
      <c r="C396" s="6">
        <v>404710</v>
      </c>
      <c r="D396" s="5" t="s">
        <v>384</v>
      </c>
      <c r="E396" s="5" t="s">
        <v>107</v>
      </c>
      <c r="F396" s="7" t="s">
        <v>139</v>
      </c>
      <c r="G396" s="8">
        <v>52.110099999999996</v>
      </c>
      <c r="H396" s="9">
        <v>99</v>
      </c>
      <c r="I396" s="8">
        <v>5.94</v>
      </c>
      <c r="J396" s="8"/>
      <c r="K396" s="15"/>
      <c r="L396" s="5"/>
      <c r="M396" s="8"/>
      <c r="N396" s="5"/>
      <c r="O396" s="8"/>
      <c r="P396" s="9"/>
      <c r="Q396" s="8"/>
      <c r="R396" s="8"/>
      <c r="S396" s="8"/>
      <c r="T396" s="16">
        <v>58.05009999999999</v>
      </c>
    </row>
    <row r="397" spans="1:20" ht="15" outlineLevel="2">
      <c r="A397" s="5" t="s">
        <v>140</v>
      </c>
      <c r="B397" s="19" t="s">
        <v>226</v>
      </c>
      <c r="C397" s="6">
        <v>404710</v>
      </c>
      <c r="D397" s="5" t="s">
        <v>384</v>
      </c>
      <c r="E397" s="5" t="s">
        <v>107</v>
      </c>
      <c r="F397" s="7" t="s">
        <v>116</v>
      </c>
      <c r="G397" s="8">
        <v>16.979505200000002</v>
      </c>
      <c r="H397" s="9">
        <v>23</v>
      </c>
      <c r="I397" s="8">
        <v>11.04</v>
      </c>
      <c r="J397" s="8"/>
      <c r="K397" s="15"/>
      <c r="L397" s="5"/>
      <c r="M397" s="8"/>
      <c r="N397" s="5"/>
      <c r="O397" s="8"/>
      <c r="P397" s="9"/>
      <c r="Q397" s="8"/>
      <c r="R397" s="8"/>
      <c r="S397" s="8"/>
      <c r="T397" s="16">
        <v>28.0195052</v>
      </c>
    </row>
    <row r="398" spans="1:20" ht="15" outlineLevel="2">
      <c r="A398" s="5" t="s">
        <v>140</v>
      </c>
      <c r="B398" s="19" t="s">
        <v>226</v>
      </c>
      <c r="C398" s="6">
        <v>404710</v>
      </c>
      <c r="D398" s="5" t="s">
        <v>384</v>
      </c>
      <c r="E398" s="5" t="s">
        <v>107</v>
      </c>
      <c r="F398" s="5" t="s">
        <v>110</v>
      </c>
      <c r="G398" s="52"/>
      <c r="H398" s="53"/>
      <c r="I398" s="52"/>
      <c r="J398" s="52">
        <v>180</v>
      </c>
      <c r="K398" s="15"/>
      <c r="L398" s="5"/>
      <c r="M398" s="52"/>
      <c r="N398" s="5"/>
      <c r="O398" s="52"/>
      <c r="P398" s="53"/>
      <c r="Q398" s="52"/>
      <c r="R398" s="52"/>
      <c r="S398" s="52"/>
      <c r="T398" s="16">
        <v>180</v>
      </c>
    </row>
    <row r="399" spans="1:20" ht="15" outlineLevel="2">
      <c r="A399" s="5" t="s">
        <v>140</v>
      </c>
      <c r="B399" s="19" t="s">
        <v>226</v>
      </c>
      <c r="C399" s="6">
        <v>404710</v>
      </c>
      <c r="D399" s="5" t="s">
        <v>384</v>
      </c>
      <c r="E399" s="5" t="s">
        <v>36</v>
      </c>
      <c r="F399" s="5" t="s">
        <v>36</v>
      </c>
      <c r="G399" s="52"/>
      <c r="H399" s="53"/>
      <c r="I399" s="52"/>
      <c r="J399" s="52"/>
      <c r="K399" s="15"/>
      <c r="L399" s="5"/>
      <c r="M399" s="52"/>
      <c r="N399" s="15">
        <v>1.5</v>
      </c>
      <c r="O399" s="52">
        <v>108</v>
      </c>
      <c r="P399" s="53"/>
      <c r="Q399" s="52"/>
      <c r="R399" s="52"/>
      <c r="S399" s="52"/>
      <c r="T399" s="16">
        <v>108</v>
      </c>
    </row>
    <row r="400" spans="1:20" ht="15" outlineLevel="2">
      <c r="A400" s="5" t="s">
        <v>140</v>
      </c>
      <c r="B400" s="19" t="s">
        <v>226</v>
      </c>
      <c r="C400" s="6">
        <v>404710</v>
      </c>
      <c r="D400" s="5" t="s">
        <v>384</v>
      </c>
      <c r="E400" s="5" t="s">
        <v>107</v>
      </c>
      <c r="F400" s="7" t="s">
        <v>154</v>
      </c>
      <c r="G400" s="8">
        <v>9.24</v>
      </c>
      <c r="H400" s="11">
        <v>30</v>
      </c>
      <c r="I400" s="10">
        <v>1.8</v>
      </c>
      <c r="J400" s="8"/>
      <c r="K400" s="15"/>
      <c r="L400" s="5"/>
      <c r="M400" s="10"/>
      <c r="N400" s="5"/>
      <c r="O400" s="10"/>
      <c r="P400" s="11"/>
      <c r="Q400" s="10"/>
      <c r="R400" s="10"/>
      <c r="S400" s="10"/>
      <c r="T400" s="16">
        <v>11.04</v>
      </c>
    </row>
    <row r="401" spans="1:20" ht="15" outlineLevel="2">
      <c r="A401" s="12" t="s">
        <v>140</v>
      </c>
      <c r="B401" s="20" t="s">
        <v>226</v>
      </c>
      <c r="C401" s="12">
        <v>404710</v>
      </c>
      <c r="D401" s="12" t="s">
        <v>384</v>
      </c>
      <c r="E401" s="12" t="s">
        <v>111</v>
      </c>
      <c r="F401" s="12" t="s">
        <v>111</v>
      </c>
      <c r="G401" s="54"/>
      <c r="H401" s="55"/>
      <c r="I401" s="54"/>
      <c r="J401" s="54"/>
      <c r="K401" s="14">
        <v>1</v>
      </c>
      <c r="L401" s="13">
        <v>0.4</v>
      </c>
      <c r="M401" s="54">
        <v>1254</v>
      </c>
      <c r="N401" s="56"/>
      <c r="O401" s="54"/>
      <c r="P401" s="55"/>
      <c r="Q401" s="54"/>
      <c r="R401" s="54"/>
      <c r="S401" s="54"/>
      <c r="T401" s="16">
        <v>1254</v>
      </c>
    </row>
    <row r="402" spans="1:20" s="72" customFormat="1" ht="15.75" outlineLevel="1" collapsed="1">
      <c r="A402" s="77"/>
      <c r="B402" s="78"/>
      <c r="C402" s="77"/>
      <c r="D402" s="78" t="s">
        <v>643</v>
      </c>
      <c r="E402" s="77"/>
      <c r="F402" s="77"/>
      <c r="G402" s="79">
        <f aca="true" t="shared" si="56" ref="G402:T402">SUBTOTAL(9,G393:G401)</f>
        <v>263.14880370000003</v>
      </c>
      <c r="H402" s="80">
        <f t="shared" si="56"/>
        <v>596</v>
      </c>
      <c r="I402" s="79">
        <f t="shared" si="56"/>
        <v>61.97999999999999</v>
      </c>
      <c r="J402" s="79">
        <f t="shared" si="56"/>
        <v>180</v>
      </c>
      <c r="K402" s="81">
        <f t="shared" si="56"/>
        <v>1</v>
      </c>
      <c r="L402" s="82">
        <f t="shared" si="56"/>
        <v>0.4</v>
      </c>
      <c r="M402" s="79">
        <f t="shared" si="56"/>
        <v>1254</v>
      </c>
      <c r="N402" s="83">
        <f t="shared" si="56"/>
        <v>1.5</v>
      </c>
      <c r="O402" s="79">
        <f t="shared" si="56"/>
        <v>108</v>
      </c>
      <c r="P402" s="80">
        <f t="shared" si="56"/>
        <v>0</v>
      </c>
      <c r="Q402" s="79">
        <f t="shared" si="56"/>
        <v>0</v>
      </c>
      <c r="R402" s="79">
        <f t="shared" si="56"/>
        <v>0</v>
      </c>
      <c r="S402" s="79">
        <f t="shared" si="56"/>
        <v>0</v>
      </c>
      <c r="T402" s="16">
        <f t="shared" si="56"/>
        <v>1867.1288037</v>
      </c>
    </row>
    <row r="403" spans="1:20" ht="15" outlineLevel="2">
      <c r="A403" s="5" t="s">
        <v>140</v>
      </c>
      <c r="B403" s="19" t="s">
        <v>226</v>
      </c>
      <c r="C403" s="6">
        <v>404730</v>
      </c>
      <c r="D403" s="5" t="s">
        <v>385</v>
      </c>
      <c r="E403" s="5" t="s">
        <v>107</v>
      </c>
      <c r="F403" s="7">
        <v>15</v>
      </c>
      <c r="G403" s="8">
        <v>5.656553000000001</v>
      </c>
      <c r="H403" s="9">
        <v>16</v>
      </c>
      <c r="I403" s="8">
        <v>1.6</v>
      </c>
      <c r="J403" s="8"/>
      <c r="K403" s="15"/>
      <c r="L403" s="5"/>
      <c r="M403" s="8"/>
      <c r="N403" s="5"/>
      <c r="O403" s="8"/>
      <c r="P403" s="9"/>
      <c r="Q403" s="8"/>
      <c r="R403" s="8"/>
      <c r="S403" s="8"/>
      <c r="T403" s="16">
        <v>7.256553</v>
      </c>
    </row>
    <row r="404" spans="1:20" ht="15" outlineLevel="2">
      <c r="A404" s="5" t="s">
        <v>140</v>
      </c>
      <c r="B404" s="19" t="s">
        <v>226</v>
      </c>
      <c r="C404" s="6">
        <v>404730</v>
      </c>
      <c r="D404" s="5" t="s">
        <v>385</v>
      </c>
      <c r="E404" s="5" t="s">
        <v>107</v>
      </c>
      <c r="F404" s="7" t="s">
        <v>138</v>
      </c>
      <c r="G404" s="8">
        <v>4.115991000000001</v>
      </c>
      <c r="H404" s="9">
        <v>3</v>
      </c>
      <c r="I404" s="8">
        <v>0.18</v>
      </c>
      <c r="J404" s="8"/>
      <c r="K404" s="15"/>
      <c r="L404" s="5"/>
      <c r="M404" s="8"/>
      <c r="N404" s="5"/>
      <c r="O404" s="8"/>
      <c r="P404" s="9"/>
      <c r="Q404" s="8"/>
      <c r="R404" s="8"/>
      <c r="S404" s="8"/>
      <c r="T404" s="16">
        <v>4.295991000000001</v>
      </c>
    </row>
    <row r="405" spans="1:20" ht="15" outlineLevel="2">
      <c r="A405" s="5" t="s">
        <v>140</v>
      </c>
      <c r="B405" s="19" t="s">
        <v>226</v>
      </c>
      <c r="C405" s="6">
        <v>404730</v>
      </c>
      <c r="D405" s="5" t="s">
        <v>385</v>
      </c>
      <c r="E405" s="5" t="s">
        <v>107</v>
      </c>
      <c r="F405" s="7" t="s">
        <v>139</v>
      </c>
      <c r="G405" s="8">
        <v>9.7846</v>
      </c>
      <c r="H405" s="9">
        <v>21</v>
      </c>
      <c r="I405" s="8">
        <v>1.26</v>
      </c>
      <c r="J405" s="8"/>
      <c r="K405" s="15"/>
      <c r="L405" s="5"/>
      <c r="M405" s="8"/>
      <c r="N405" s="5"/>
      <c r="O405" s="8"/>
      <c r="P405" s="9"/>
      <c r="Q405" s="8"/>
      <c r="R405" s="8"/>
      <c r="S405" s="8"/>
      <c r="T405" s="16">
        <v>11.044599999999999</v>
      </c>
    </row>
    <row r="406" spans="1:20" ht="15" outlineLevel="2">
      <c r="A406" s="5" t="s">
        <v>140</v>
      </c>
      <c r="B406" s="19" t="s">
        <v>226</v>
      </c>
      <c r="C406" s="6">
        <v>404730</v>
      </c>
      <c r="D406" s="5" t="s">
        <v>385</v>
      </c>
      <c r="E406" s="5" t="s">
        <v>107</v>
      </c>
      <c r="F406" s="5" t="s">
        <v>110</v>
      </c>
      <c r="G406" s="52"/>
      <c r="H406" s="53"/>
      <c r="I406" s="52"/>
      <c r="J406" s="52">
        <v>135</v>
      </c>
      <c r="K406" s="15"/>
      <c r="L406" s="5"/>
      <c r="M406" s="52"/>
      <c r="N406" s="5"/>
      <c r="O406" s="52"/>
      <c r="P406" s="53"/>
      <c r="Q406" s="52"/>
      <c r="R406" s="52"/>
      <c r="S406" s="52"/>
      <c r="T406" s="16">
        <v>135</v>
      </c>
    </row>
    <row r="407" spans="1:20" ht="15" outlineLevel="2">
      <c r="A407" s="12" t="s">
        <v>140</v>
      </c>
      <c r="B407" s="20" t="s">
        <v>226</v>
      </c>
      <c r="C407" s="12">
        <v>404730</v>
      </c>
      <c r="D407" s="12" t="s">
        <v>385</v>
      </c>
      <c r="E407" s="12" t="s">
        <v>111</v>
      </c>
      <c r="F407" s="12" t="s">
        <v>111</v>
      </c>
      <c r="G407" s="54"/>
      <c r="H407" s="55"/>
      <c r="I407" s="54"/>
      <c r="J407" s="54"/>
      <c r="K407" s="14">
        <v>1</v>
      </c>
      <c r="L407" s="13">
        <v>1</v>
      </c>
      <c r="M407" s="54">
        <v>3135</v>
      </c>
      <c r="N407" s="56"/>
      <c r="O407" s="54"/>
      <c r="P407" s="55"/>
      <c r="Q407" s="54"/>
      <c r="R407" s="54"/>
      <c r="S407" s="54"/>
      <c r="T407" s="16">
        <v>3135</v>
      </c>
    </row>
    <row r="408" spans="1:20" s="72" customFormat="1" ht="15.75" outlineLevel="1" collapsed="1">
      <c r="A408" s="77"/>
      <c r="B408" s="78"/>
      <c r="C408" s="77"/>
      <c r="D408" s="78" t="s">
        <v>644</v>
      </c>
      <c r="E408" s="77"/>
      <c r="F408" s="77"/>
      <c r="G408" s="79">
        <f aca="true" t="shared" si="57" ref="G408:T408">SUBTOTAL(9,G403:G407)</f>
        <v>19.557144</v>
      </c>
      <c r="H408" s="80">
        <f t="shared" si="57"/>
        <v>40</v>
      </c>
      <c r="I408" s="79">
        <f t="shared" si="57"/>
        <v>3.04</v>
      </c>
      <c r="J408" s="79">
        <f t="shared" si="57"/>
        <v>135</v>
      </c>
      <c r="K408" s="81">
        <f t="shared" si="57"/>
        <v>1</v>
      </c>
      <c r="L408" s="82">
        <f t="shared" si="57"/>
        <v>1</v>
      </c>
      <c r="M408" s="79">
        <f t="shared" si="57"/>
        <v>3135</v>
      </c>
      <c r="N408" s="83">
        <f t="shared" si="57"/>
        <v>0</v>
      </c>
      <c r="O408" s="79">
        <f t="shared" si="57"/>
        <v>0</v>
      </c>
      <c r="P408" s="80">
        <f t="shared" si="57"/>
        <v>0</v>
      </c>
      <c r="Q408" s="79">
        <f t="shared" si="57"/>
        <v>0</v>
      </c>
      <c r="R408" s="79">
        <f t="shared" si="57"/>
        <v>0</v>
      </c>
      <c r="S408" s="79">
        <f t="shared" si="57"/>
        <v>0</v>
      </c>
      <c r="T408" s="16">
        <f t="shared" si="57"/>
        <v>3292.597144</v>
      </c>
    </row>
    <row r="409" spans="1:20" ht="15" outlineLevel="2">
      <c r="A409" s="5" t="s">
        <v>140</v>
      </c>
      <c r="B409" s="19" t="s">
        <v>145</v>
      </c>
      <c r="C409" s="6">
        <v>403700</v>
      </c>
      <c r="D409" s="5" t="s">
        <v>386</v>
      </c>
      <c r="E409" s="5" t="s">
        <v>107</v>
      </c>
      <c r="F409" s="7">
        <v>15</v>
      </c>
      <c r="G409" s="8">
        <v>222.875394</v>
      </c>
      <c r="H409" s="9">
        <v>638</v>
      </c>
      <c r="I409" s="8">
        <v>63.8</v>
      </c>
      <c r="J409" s="8"/>
      <c r="K409" s="15"/>
      <c r="L409" s="5"/>
      <c r="M409" s="8"/>
      <c r="N409" s="5"/>
      <c r="O409" s="8"/>
      <c r="P409" s="9"/>
      <c r="Q409" s="8"/>
      <c r="R409" s="8"/>
      <c r="S409" s="8"/>
      <c r="T409" s="16">
        <v>286.675394</v>
      </c>
    </row>
    <row r="410" spans="1:20" ht="15" outlineLevel="2">
      <c r="A410" s="5" t="s">
        <v>140</v>
      </c>
      <c r="B410" s="19" t="s">
        <v>145</v>
      </c>
      <c r="C410" s="6">
        <v>403700</v>
      </c>
      <c r="D410" s="5" t="s">
        <v>386</v>
      </c>
      <c r="E410" s="5" t="s">
        <v>107</v>
      </c>
      <c r="F410" s="7" t="s">
        <v>137</v>
      </c>
      <c r="G410" s="8">
        <v>1643.8665805</v>
      </c>
      <c r="H410" s="9">
        <v>1011</v>
      </c>
      <c r="I410" s="8">
        <v>60.66</v>
      </c>
      <c r="J410" s="8"/>
      <c r="K410" s="15"/>
      <c r="L410" s="5"/>
      <c r="M410" s="8"/>
      <c r="N410" s="5"/>
      <c r="O410" s="8"/>
      <c r="P410" s="9"/>
      <c r="Q410" s="8"/>
      <c r="R410" s="8"/>
      <c r="S410" s="8"/>
      <c r="T410" s="16">
        <v>1704.5265805000001</v>
      </c>
    </row>
    <row r="411" spans="1:20" ht="15" outlineLevel="2">
      <c r="A411" s="5" t="s">
        <v>140</v>
      </c>
      <c r="B411" s="19" t="s">
        <v>145</v>
      </c>
      <c r="C411" s="6">
        <v>403700</v>
      </c>
      <c r="D411" s="5" t="s">
        <v>386</v>
      </c>
      <c r="E411" s="5" t="s">
        <v>107</v>
      </c>
      <c r="F411" s="7" t="s">
        <v>138</v>
      </c>
      <c r="G411" s="8">
        <v>18.557355000000005</v>
      </c>
      <c r="H411" s="9">
        <v>11</v>
      </c>
      <c r="I411" s="8">
        <v>0.66</v>
      </c>
      <c r="J411" s="8"/>
      <c r="K411" s="15"/>
      <c r="L411" s="5"/>
      <c r="M411" s="8"/>
      <c r="N411" s="5"/>
      <c r="O411" s="8"/>
      <c r="P411" s="9"/>
      <c r="Q411" s="8"/>
      <c r="R411" s="8"/>
      <c r="S411" s="8"/>
      <c r="T411" s="16">
        <v>19.217355000000005</v>
      </c>
    </row>
    <row r="412" spans="1:20" ht="15" outlineLevel="2">
      <c r="A412" s="5" t="s">
        <v>140</v>
      </c>
      <c r="B412" s="19" t="s">
        <v>145</v>
      </c>
      <c r="C412" s="6">
        <v>403700</v>
      </c>
      <c r="D412" s="5" t="s">
        <v>386</v>
      </c>
      <c r="E412" s="5" t="s">
        <v>107</v>
      </c>
      <c r="F412" s="7" t="s">
        <v>139</v>
      </c>
      <c r="G412" s="8">
        <v>47.24824999999999</v>
      </c>
      <c r="H412" s="9">
        <v>100</v>
      </c>
      <c r="I412" s="8">
        <v>6</v>
      </c>
      <c r="J412" s="8"/>
      <c r="K412" s="15"/>
      <c r="L412" s="5"/>
      <c r="M412" s="8"/>
      <c r="N412" s="5"/>
      <c r="O412" s="8"/>
      <c r="P412" s="9"/>
      <c r="Q412" s="8"/>
      <c r="R412" s="8"/>
      <c r="S412" s="8"/>
      <c r="T412" s="16">
        <v>53.24824999999999</v>
      </c>
    </row>
    <row r="413" spans="1:20" ht="15" outlineLevel="2">
      <c r="A413" s="5" t="s">
        <v>140</v>
      </c>
      <c r="B413" s="19" t="s">
        <v>145</v>
      </c>
      <c r="C413" s="6">
        <v>403700</v>
      </c>
      <c r="D413" s="5" t="s">
        <v>386</v>
      </c>
      <c r="E413" s="5" t="s">
        <v>107</v>
      </c>
      <c r="F413" s="7" t="s">
        <v>116</v>
      </c>
      <c r="G413" s="8">
        <v>4.5183586</v>
      </c>
      <c r="H413" s="9">
        <v>4</v>
      </c>
      <c r="I413" s="8">
        <v>1.92</v>
      </c>
      <c r="J413" s="8"/>
      <c r="K413" s="15"/>
      <c r="L413" s="5"/>
      <c r="M413" s="8"/>
      <c r="N413" s="5"/>
      <c r="O413" s="8"/>
      <c r="P413" s="9"/>
      <c r="Q413" s="8"/>
      <c r="R413" s="8"/>
      <c r="S413" s="8"/>
      <c r="T413" s="16">
        <v>6.4383586</v>
      </c>
    </row>
    <row r="414" spans="1:20" ht="15" outlineLevel="2">
      <c r="A414" s="5" t="s">
        <v>140</v>
      </c>
      <c r="B414" s="19" t="s">
        <v>145</v>
      </c>
      <c r="C414" s="6">
        <v>403700</v>
      </c>
      <c r="D414" s="5" t="s">
        <v>386</v>
      </c>
      <c r="E414" s="5" t="s">
        <v>107</v>
      </c>
      <c r="F414" s="7" t="s">
        <v>116</v>
      </c>
      <c r="G414" s="8">
        <v>5.88</v>
      </c>
      <c r="H414" s="9">
        <v>3</v>
      </c>
      <c r="I414" s="8">
        <v>1.44</v>
      </c>
      <c r="J414" s="8"/>
      <c r="K414" s="15"/>
      <c r="L414" s="5"/>
      <c r="M414" s="8"/>
      <c r="N414" s="5"/>
      <c r="O414" s="8"/>
      <c r="P414" s="9"/>
      <c r="Q414" s="8"/>
      <c r="R414" s="8"/>
      <c r="S414" s="8"/>
      <c r="T414" s="16">
        <v>7.32</v>
      </c>
    </row>
    <row r="415" spans="1:20" ht="15" outlineLevel="2">
      <c r="A415" s="5" t="s">
        <v>140</v>
      </c>
      <c r="B415" s="19" t="s">
        <v>145</v>
      </c>
      <c r="C415" s="6">
        <v>403700</v>
      </c>
      <c r="D415" s="5" t="s">
        <v>386</v>
      </c>
      <c r="E415" s="5" t="s">
        <v>107</v>
      </c>
      <c r="F415" s="5" t="s">
        <v>110</v>
      </c>
      <c r="G415" s="52"/>
      <c r="H415" s="53"/>
      <c r="I415" s="52"/>
      <c r="J415" s="52">
        <v>180</v>
      </c>
      <c r="K415" s="15"/>
      <c r="L415" s="5"/>
      <c r="M415" s="52"/>
      <c r="N415" s="5"/>
      <c r="O415" s="52"/>
      <c r="P415" s="53"/>
      <c r="Q415" s="52"/>
      <c r="R415" s="52"/>
      <c r="S415" s="52"/>
      <c r="T415" s="16">
        <v>180</v>
      </c>
    </row>
    <row r="416" spans="1:20" ht="15" outlineLevel="2">
      <c r="A416" s="12" t="s">
        <v>140</v>
      </c>
      <c r="B416" s="20" t="s">
        <v>145</v>
      </c>
      <c r="C416" s="12">
        <v>403700</v>
      </c>
      <c r="D416" s="12" t="s">
        <v>386</v>
      </c>
      <c r="E416" s="12" t="s">
        <v>111</v>
      </c>
      <c r="F416" s="12" t="s">
        <v>111</v>
      </c>
      <c r="G416" s="54"/>
      <c r="H416" s="55"/>
      <c r="I416" s="54"/>
      <c r="J416" s="54"/>
      <c r="K416" s="14">
        <v>1</v>
      </c>
      <c r="L416" s="13">
        <v>0.5</v>
      </c>
      <c r="M416" s="54">
        <v>1567.5</v>
      </c>
      <c r="N416" s="56"/>
      <c r="O416" s="54"/>
      <c r="P416" s="55"/>
      <c r="Q416" s="54"/>
      <c r="R416" s="54"/>
      <c r="S416" s="54"/>
      <c r="T416" s="16">
        <v>1567.5</v>
      </c>
    </row>
    <row r="417" spans="1:20" s="72" customFormat="1" ht="15.75" outlineLevel="1" collapsed="1">
      <c r="A417" s="77"/>
      <c r="B417" s="78"/>
      <c r="C417" s="77"/>
      <c r="D417" s="78" t="s">
        <v>645</v>
      </c>
      <c r="E417" s="77"/>
      <c r="F417" s="77"/>
      <c r="G417" s="79">
        <f aca="true" t="shared" si="58" ref="G417:T417">SUBTOTAL(9,G409:G416)</f>
        <v>1942.9459381000001</v>
      </c>
      <c r="H417" s="80">
        <f t="shared" si="58"/>
        <v>1767</v>
      </c>
      <c r="I417" s="79">
        <f t="shared" si="58"/>
        <v>134.48</v>
      </c>
      <c r="J417" s="79">
        <f t="shared" si="58"/>
        <v>180</v>
      </c>
      <c r="K417" s="81">
        <f t="shared" si="58"/>
        <v>1</v>
      </c>
      <c r="L417" s="82">
        <f t="shared" si="58"/>
        <v>0.5</v>
      </c>
      <c r="M417" s="79">
        <f t="shared" si="58"/>
        <v>1567.5</v>
      </c>
      <c r="N417" s="83">
        <f t="shared" si="58"/>
        <v>0</v>
      </c>
      <c r="O417" s="79">
        <f t="shared" si="58"/>
        <v>0</v>
      </c>
      <c r="P417" s="80">
        <f t="shared" si="58"/>
        <v>0</v>
      </c>
      <c r="Q417" s="79">
        <f t="shared" si="58"/>
        <v>0</v>
      </c>
      <c r="R417" s="79">
        <f t="shared" si="58"/>
        <v>0</v>
      </c>
      <c r="S417" s="79">
        <f t="shared" si="58"/>
        <v>0</v>
      </c>
      <c r="T417" s="16">
        <f t="shared" si="58"/>
        <v>3824.9259381</v>
      </c>
    </row>
    <row r="418" spans="1:20" ht="15" outlineLevel="2">
      <c r="A418" s="5" t="s">
        <v>140</v>
      </c>
      <c r="B418" s="19" t="s">
        <v>167</v>
      </c>
      <c r="C418" s="6">
        <v>404835</v>
      </c>
      <c r="D418" s="5" t="s">
        <v>46</v>
      </c>
      <c r="E418" s="5" t="s">
        <v>133</v>
      </c>
      <c r="F418" s="5" t="s">
        <v>133</v>
      </c>
      <c r="G418" s="52"/>
      <c r="H418" s="53"/>
      <c r="I418" s="52"/>
      <c r="J418" s="52"/>
      <c r="K418" s="15"/>
      <c r="L418" s="5"/>
      <c r="M418" s="52"/>
      <c r="N418" s="5"/>
      <c r="O418" s="52"/>
      <c r="P418" s="53"/>
      <c r="Q418" s="52"/>
      <c r="R418" s="52"/>
      <c r="S418" s="52">
        <v>6.61</v>
      </c>
      <c r="T418" s="16">
        <v>6.61</v>
      </c>
    </row>
    <row r="419" spans="1:20" s="72" customFormat="1" ht="15.75" outlineLevel="1" collapsed="1">
      <c r="A419" s="77"/>
      <c r="B419" s="78"/>
      <c r="C419" s="77"/>
      <c r="D419" s="78" t="s">
        <v>646</v>
      </c>
      <c r="E419" s="77"/>
      <c r="F419" s="77"/>
      <c r="G419" s="79">
        <f aca="true" t="shared" si="59" ref="G419:T419">SUBTOTAL(9,G418:G418)</f>
        <v>0</v>
      </c>
      <c r="H419" s="80">
        <f t="shared" si="59"/>
        <v>0</v>
      </c>
      <c r="I419" s="79">
        <f t="shared" si="59"/>
        <v>0</v>
      </c>
      <c r="J419" s="79">
        <f t="shared" si="59"/>
        <v>0</v>
      </c>
      <c r="K419" s="81">
        <f t="shared" si="59"/>
        <v>0</v>
      </c>
      <c r="L419" s="82">
        <f t="shared" si="59"/>
        <v>0</v>
      </c>
      <c r="M419" s="79">
        <f t="shared" si="59"/>
        <v>0</v>
      </c>
      <c r="N419" s="83">
        <f t="shared" si="59"/>
        <v>0</v>
      </c>
      <c r="O419" s="79">
        <f t="shared" si="59"/>
        <v>0</v>
      </c>
      <c r="P419" s="80">
        <f t="shared" si="59"/>
        <v>0</v>
      </c>
      <c r="Q419" s="79">
        <f t="shared" si="59"/>
        <v>0</v>
      </c>
      <c r="R419" s="79">
        <f t="shared" si="59"/>
        <v>0</v>
      </c>
      <c r="S419" s="79">
        <f t="shared" si="59"/>
        <v>6.61</v>
      </c>
      <c r="T419" s="16">
        <f t="shared" si="59"/>
        <v>6.61</v>
      </c>
    </row>
    <row r="420" spans="1:20" ht="15" outlineLevel="2">
      <c r="A420" s="5" t="s">
        <v>140</v>
      </c>
      <c r="B420" s="19" t="s">
        <v>226</v>
      </c>
      <c r="C420" s="6" t="s">
        <v>228</v>
      </c>
      <c r="D420" s="5" t="s">
        <v>388</v>
      </c>
      <c r="E420" s="5" t="s">
        <v>107</v>
      </c>
      <c r="F420" s="7">
        <v>15</v>
      </c>
      <c r="G420" s="8">
        <v>27.896740000000005</v>
      </c>
      <c r="H420" s="9">
        <v>79</v>
      </c>
      <c r="I420" s="8">
        <v>7.9</v>
      </c>
      <c r="J420" s="8"/>
      <c r="K420" s="15"/>
      <c r="L420" s="5"/>
      <c r="M420" s="8"/>
      <c r="N420" s="5"/>
      <c r="O420" s="8"/>
      <c r="P420" s="9"/>
      <c r="Q420" s="8"/>
      <c r="R420" s="8"/>
      <c r="S420" s="8"/>
      <c r="T420" s="16">
        <v>35.79674000000001</v>
      </c>
    </row>
    <row r="421" spans="1:20" ht="15" outlineLevel="2">
      <c r="A421" s="5" t="s">
        <v>140</v>
      </c>
      <c r="B421" s="19" t="s">
        <v>226</v>
      </c>
      <c r="C421" s="6" t="s">
        <v>228</v>
      </c>
      <c r="D421" s="5" t="s">
        <v>388</v>
      </c>
      <c r="E421" s="5" t="s">
        <v>107</v>
      </c>
      <c r="F421" s="7" t="s">
        <v>137</v>
      </c>
      <c r="G421" s="8">
        <v>64.3103845</v>
      </c>
      <c r="H421" s="9">
        <v>11</v>
      </c>
      <c r="I421" s="8">
        <v>0.66</v>
      </c>
      <c r="J421" s="8"/>
      <c r="K421" s="15"/>
      <c r="L421" s="5"/>
      <c r="M421" s="8"/>
      <c r="N421" s="5"/>
      <c r="O421" s="8"/>
      <c r="P421" s="9"/>
      <c r="Q421" s="8"/>
      <c r="R421" s="8"/>
      <c r="S421" s="8"/>
      <c r="T421" s="16">
        <v>64.9703845</v>
      </c>
    </row>
    <row r="422" spans="1:20" ht="15" outlineLevel="2">
      <c r="A422" s="5" t="s">
        <v>140</v>
      </c>
      <c r="B422" s="19" t="s">
        <v>226</v>
      </c>
      <c r="C422" s="6" t="s">
        <v>228</v>
      </c>
      <c r="D422" s="5" t="s">
        <v>388</v>
      </c>
      <c r="E422" s="5" t="s">
        <v>107</v>
      </c>
      <c r="F422" s="7" t="s">
        <v>138</v>
      </c>
      <c r="G422" s="8">
        <v>80.60061</v>
      </c>
      <c r="H422" s="9">
        <v>53</v>
      </c>
      <c r="I422" s="8">
        <v>3.18</v>
      </c>
      <c r="J422" s="8"/>
      <c r="K422" s="15"/>
      <c r="L422" s="5"/>
      <c r="M422" s="8"/>
      <c r="N422" s="5"/>
      <c r="O422" s="8"/>
      <c r="P422" s="9"/>
      <c r="Q422" s="8"/>
      <c r="R422" s="8"/>
      <c r="S422" s="8"/>
      <c r="T422" s="16">
        <v>83.78061</v>
      </c>
    </row>
    <row r="423" spans="1:20" ht="15" outlineLevel="2">
      <c r="A423" s="5" t="s">
        <v>140</v>
      </c>
      <c r="B423" s="19" t="s">
        <v>226</v>
      </c>
      <c r="C423" s="6" t="s">
        <v>228</v>
      </c>
      <c r="D423" s="5" t="s">
        <v>388</v>
      </c>
      <c r="E423" s="5" t="s">
        <v>107</v>
      </c>
      <c r="F423" s="7" t="s">
        <v>139</v>
      </c>
      <c r="G423" s="8">
        <v>54.27204999999999</v>
      </c>
      <c r="H423" s="9">
        <v>87</v>
      </c>
      <c r="I423" s="8">
        <v>5.22</v>
      </c>
      <c r="J423" s="8"/>
      <c r="K423" s="15"/>
      <c r="L423" s="5"/>
      <c r="M423" s="8"/>
      <c r="N423" s="5"/>
      <c r="O423" s="8"/>
      <c r="P423" s="9"/>
      <c r="Q423" s="8"/>
      <c r="R423" s="8"/>
      <c r="S423" s="8"/>
      <c r="T423" s="16">
        <v>59.49204999999999</v>
      </c>
    </row>
    <row r="424" spans="1:20" ht="15" outlineLevel="2">
      <c r="A424" s="5" t="s">
        <v>140</v>
      </c>
      <c r="B424" s="19" t="s">
        <v>226</v>
      </c>
      <c r="C424" s="6" t="s">
        <v>228</v>
      </c>
      <c r="D424" s="5" t="s">
        <v>388</v>
      </c>
      <c r="E424" s="5" t="s">
        <v>107</v>
      </c>
      <c r="F424" s="7" t="s">
        <v>116</v>
      </c>
      <c r="G424" s="8">
        <v>36.142764</v>
      </c>
      <c r="H424" s="9">
        <v>45</v>
      </c>
      <c r="I424" s="8">
        <v>21.6</v>
      </c>
      <c r="J424" s="8"/>
      <c r="K424" s="15"/>
      <c r="L424" s="5"/>
      <c r="M424" s="8"/>
      <c r="N424" s="5"/>
      <c r="O424" s="8"/>
      <c r="P424" s="9"/>
      <c r="Q424" s="8"/>
      <c r="R424" s="8"/>
      <c r="S424" s="8"/>
      <c r="T424" s="16">
        <v>57.742763999999994</v>
      </c>
    </row>
    <row r="425" spans="1:20" ht="15" outlineLevel="2">
      <c r="A425" s="5" t="s">
        <v>140</v>
      </c>
      <c r="B425" s="19" t="s">
        <v>226</v>
      </c>
      <c r="C425" s="6" t="s">
        <v>228</v>
      </c>
      <c r="D425" s="5" t="s">
        <v>388</v>
      </c>
      <c r="E425" s="5" t="s">
        <v>107</v>
      </c>
      <c r="F425" s="5" t="s">
        <v>110</v>
      </c>
      <c r="G425" s="52"/>
      <c r="H425" s="53"/>
      <c r="I425" s="52"/>
      <c r="J425" s="52">
        <v>180</v>
      </c>
      <c r="K425" s="15"/>
      <c r="L425" s="5"/>
      <c r="M425" s="52"/>
      <c r="N425" s="5"/>
      <c r="O425" s="52"/>
      <c r="P425" s="53"/>
      <c r="Q425" s="52"/>
      <c r="R425" s="52"/>
      <c r="S425" s="52"/>
      <c r="T425" s="16">
        <v>180</v>
      </c>
    </row>
    <row r="426" spans="1:20" ht="15" outlineLevel="2">
      <c r="A426" s="5" t="s">
        <v>140</v>
      </c>
      <c r="B426" s="19" t="s">
        <v>226</v>
      </c>
      <c r="C426" s="6" t="s">
        <v>495</v>
      </c>
      <c r="D426" s="5" t="s">
        <v>388</v>
      </c>
      <c r="E426" s="5" t="s">
        <v>36</v>
      </c>
      <c r="F426" s="5" t="s">
        <v>36</v>
      </c>
      <c r="G426" s="52"/>
      <c r="H426" s="53"/>
      <c r="I426" s="52"/>
      <c r="J426" s="52"/>
      <c r="K426" s="15"/>
      <c r="L426" s="5"/>
      <c r="M426" s="52"/>
      <c r="N426" s="15">
        <v>0.75</v>
      </c>
      <c r="O426" s="52">
        <v>54</v>
      </c>
      <c r="P426" s="53"/>
      <c r="Q426" s="52"/>
      <c r="R426" s="52"/>
      <c r="S426" s="52"/>
      <c r="T426" s="16">
        <v>54</v>
      </c>
    </row>
    <row r="427" spans="1:20" ht="15" outlineLevel="2">
      <c r="A427" s="5" t="s">
        <v>140</v>
      </c>
      <c r="B427" s="19" t="s">
        <v>226</v>
      </c>
      <c r="C427" s="6" t="s">
        <v>228</v>
      </c>
      <c r="D427" s="5" t="s">
        <v>388</v>
      </c>
      <c r="E427" s="5" t="s">
        <v>107</v>
      </c>
      <c r="F427" s="7" t="s">
        <v>154</v>
      </c>
      <c r="G427" s="8">
        <v>0.30800000000000005</v>
      </c>
      <c r="H427" s="9">
        <v>1</v>
      </c>
      <c r="I427" s="8">
        <v>0.06</v>
      </c>
      <c r="J427" s="8"/>
      <c r="K427" s="15"/>
      <c r="L427" s="5"/>
      <c r="M427" s="8"/>
      <c r="N427" s="5"/>
      <c r="O427" s="8"/>
      <c r="P427" s="9"/>
      <c r="Q427" s="8"/>
      <c r="R427" s="8"/>
      <c r="S427" s="8"/>
      <c r="T427" s="16">
        <v>0.36800000000000005</v>
      </c>
    </row>
    <row r="428" spans="1:20" ht="15" outlineLevel="2">
      <c r="A428" s="5" t="s">
        <v>140</v>
      </c>
      <c r="B428" s="19" t="s">
        <v>226</v>
      </c>
      <c r="C428" s="6" t="s">
        <v>228</v>
      </c>
      <c r="D428" s="5" t="s">
        <v>388</v>
      </c>
      <c r="E428" s="5" t="s">
        <v>107</v>
      </c>
      <c r="F428" s="7" t="s">
        <v>858</v>
      </c>
      <c r="G428" s="8">
        <v>533.63</v>
      </c>
      <c r="H428" s="9"/>
      <c r="I428" s="8"/>
      <c r="J428" s="8"/>
      <c r="K428" s="15"/>
      <c r="L428" s="5"/>
      <c r="M428" s="8"/>
      <c r="N428" s="5"/>
      <c r="O428" s="8"/>
      <c r="P428" s="9"/>
      <c r="Q428" s="8"/>
      <c r="R428" s="8"/>
      <c r="S428" s="8"/>
      <c r="T428" s="16">
        <v>533.63</v>
      </c>
    </row>
    <row r="429" spans="1:20" ht="15" outlineLevel="2">
      <c r="A429" s="12" t="s">
        <v>140</v>
      </c>
      <c r="B429" s="20" t="s">
        <v>226</v>
      </c>
      <c r="C429" s="12" t="s">
        <v>495</v>
      </c>
      <c r="D429" s="12" t="s">
        <v>388</v>
      </c>
      <c r="E429" s="12" t="s">
        <v>111</v>
      </c>
      <c r="F429" s="12" t="s">
        <v>111</v>
      </c>
      <c r="G429" s="54"/>
      <c r="H429" s="55"/>
      <c r="I429" s="54"/>
      <c r="J429" s="54"/>
      <c r="K429" s="14">
        <v>1</v>
      </c>
      <c r="L429" s="13">
        <v>0.21</v>
      </c>
      <c r="M429" s="54">
        <v>658.35</v>
      </c>
      <c r="N429" s="56"/>
      <c r="O429" s="54"/>
      <c r="P429" s="55"/>
      <c r="Q429" s="54"/>
      <c r="R429" s="54"/>
      <c r="S429" s="54"/>
      <c r="T429" s="16">
        <v>658.35</v>
      </c>
    </row>
    <row r="430" spans="1:20" ht="15" outlineLevel="2">
      <c r="A430" s="5" t="s">
        <v>140</v>
      </c>
      <c r="B430" s="19" t="s">
        <v>226</v>
      </c>
      <c r="C430" s="6" t="s">
        <v>228</v>
      </c>
      <c r="D430" s="5" t="s">
        <v>388</v>
      </c>
      <c r="E430" s="5" t="s">
        <v>133</v>
      </c>
      <c r="F430" s="5" t="s">
        <v>133</v>
      </c>
      <c r="G430" s="52"/>
      <c r="H430" s="53"/>
      <c r="I430" s="52"/>
      <c r="J430" s="52"/>
      <c r="K430" s="15"/>
      <c r="L430" s="5"/>
      <c r="M430" s="52"/>
      <c r="N430" s="5"/>
      <c r="O430" s="52"/>
      <c r="P430" s="53"/>
      <c r="Q430" s="52"/>
      <c r="R430" s="52"/>
      <c r="S430" s="52">
        <v>6.11</v>
      </c>
      <c r="T430" s="16">
        <v>6.11</v>
      </c>
    </row>
    <row r="431" spans="1:20" ht="15" outlineLevel="2">
      <c r="A431" s="5" t="s">
        <v>140</v>
      </c>
      <c r="B431" s="19" t="s">
        <v>226</v>
      </c>
      <c r="C431" s="6" t="s">
        <v>228</v>
      </c>
      <c r="D431" s="5" t="s">
        <v>388</v>
      </c>
      <c r="E431" s="5" t="s">
        <v>44</v>
      </c>
      <c r="F431" s="5" t="s">
        <v>44</v>
      </c>
      <c r="G431" s="52"/>
      <c r="H431" s="53"/>
      <c r="I431" s="52"/>
      <c r="J431" s="52"/>
      <c r="K431" s="15"/>
      <c r="L431" s="5"/>
      <c r="M431" s="52"/>
      <c r="N431" s="5"/>
      <c r="O431" s="52"/>
      <c r="P431" s="53">
        <v>731</v>
      </c>
      <c r="Q431" s="52">
        <v>180</v>
      </c>
      <c r="R431" s="52">
        <v>7.31</v>
      </c>
      <c r="S431" s="52"/>
      <c r="T431" s="16">
        <v>187.31</v>
      </c>
    </row>
    <row r="432" spans="1:20" ht="15" outlineLevel="2">
      <c r="A432" s="5" t="s">
        <v>140</v>
      </c>
      <c r="B432" s="19" t="s">
        <v>226</v>
      </c>
      <c r="C432" s="6" t="s">
        <v>45</v>
      </c>
      <c r="D432" s="5" t="s">
        <v>388</v>
      </c>
      <c r="E432" s="5" t="s">
        <v>44</v>
      </c>
      <c r="F432" s="5" t="s">
        <v>44</v>
      </c>
      <c r="G432" s="52"/>
      <c r="H432" s="53"/>
      <c r="I432" s="52"/>
      <c r="J432" s="52"/>
      <c r="K432" s="15"/>
      <c r="L432" s="5"/>
      <c r="M432" s="52"/>
      <c r="N432" s="5"/>
      <c r="O432" s="52"/>
      <c r="P432" s="53">
        <v>731</v>
      </c>
      <c r="Q432" s="52">
        <v>701</v>
      </c>
      <c r="R432" s="52">
        <v>7.31</v>
      </c>
      <c r="S432" s="52"/>
      <c r="T432" s="16">
        <v>708.31</v>
      </c>
    </row>
    <row r="433" spans="1:20" s="72" customFormat="1" ht="15.75" outlineLevel="1" collapsed="1">
      <c r="A433" s="77"/>
      <c r="B433" s="78"/>
      <c r="C433" s="77"/>
      <c r="D433" s="78" t="s">
        <v>648</v>
      </c>
      <c r="E433" s="77"/>
      <c r="F433" s="77"/>
      <c r="G433" s="79">
        <f aca="true" t="shared" si="60" ref="G433:T433">SUBTOTAL(9,G420:G432)</f>
        <v>797.1605485</v>
      </c>
      <c r="H433" s="80">
        <f t="shared" si="60"/>
        <v>276</v>
      </c>
      <c r="I433" s="79">
        <f t="shared" si="60"/>
        <v>38.620000000000005</v>
      </c>
      <c r="J433" s="79">
        <f t="shared" si="60"/>
        <v>180</v>
      </c>
      <c r="K433" s="81">
        <f t="shared" si="60"/>
        <v>1</v>
      </c>
      <c r="L433" s="82">
        <f t="shared" si="60"/>
        <v>0.21</v>
      </c>
      <c r="M433" s="79">
        <f t="shared" si="60"/>
        <v>658.35</v>
      </c>
      <c r="N433" s="83">
        <f t="shared" si="60"/>
        <v>0.75</v>
      </c>
      <c r="O433" s="79">
        <f t="shared" si="60"/>
        <v>54</v>
      </c>
      <c r="P433" s="80">
        <f t="shared" si="60"/>
        <v>1462</v>
      </c>
      <c r="Q433" s="79">
        <f t="shared" si="60"/>
        <v>881</v>
      </c>
      <c r="R433" s="79">
        <f t="shared" si="60"/>
        <v>14.62</v>
      </c>
      <c r="S433" s="79">
        <f t="shared" si="60"/>
        <v>6.11</v>
      </c>
      <c r="T433" s="16">
        <f t="shared" si="60"/>
        <v>2629.8605485</v>
      </c>
    </row>
    <row r="434" spans="1:20" ht="15" outlineLevel="2">
      <c r="A434" s="5" t="s">
        <v>140</v>
      </c>
      <c r="B434" s="19" t="s">
        <v>226</v>
      </c>
      <c r="C434" s="6">
        <v>404704</v>
      </c>
      <c r="D434" s="5" t="s">
        <v>389</v>
      </c>
      <c r="E434" s="5" t="s">
        <v>107</v>
      </c>
      <c r="F434" s="7">
        <v>15</v>
      </c>
      <c r="G434" s="8">
        <v>472.91150700000003</v>
      </c>
      <c r="H434" s="9">
        <v>1352</v>
      </c>
      <c r="I434" s="8">
        <v>135.2</v>
      </c>
      <c r="J434" s="8"/>
      <c r="K434" s="15"/>
      <c r="L434" s="5"/>
      <c r="M434" s="8"/>
      <c r="N434" s="5"/>
      <c r="O434" s="8"/>
      <c r="P434" s="9"/>
      <c r="Q434" s="8"/>
      <c r="R434" s="8"/>
      <c r="S434" s="8"/>
      <c r="T434" s="16">
        <v>608.1115070000001</v>
      </c>
    </row>
    <row r="435" spans="1:20" ht="15" outlineLevel="2">
      <c r="A435" s="5" t="s">
        <v>140</v>
      </c>
      <c r="B435" s="19" t="s">
        <v>226</v>
      </c>
      <c r="C435" s="6">
        <v>404704</v>
      </c>
      <c r="D435" s="5" t="s">
        <v>389</v>
      </c>
      <c r="E435" s="5" t="s">
        <v>107</v>
      </c>
      <c r="F435" s="7" t="s">
        <v>137</v>
      </c>
      <c r="G435" s="8">
        <v>11.870784</v>
      </c>
      <c r="H435" s="9">
        <v>4</v>
      </c>
      <c r="I435" s="8">
        <v>0.24</v>
      </c>
      <c r="J435" s="8"/>
      <c r="K435" s="15"/>
      <c r="L435" s="5"/>
      <c r="M435" s="8"/>
      <c r="N435" s="5"/>
      <c r="O435" s="8"/>
      <c r="P435" s="9"/>
      <c r="Q435" s="8"/>
      <c r="R435" s="8"/>
      <c r="S435" s="8"/>
      <c r="T435" s="16">
        <v>12.110784</v>
      </c>
    </row>
    <row r="436" spans="1:20" ht="15" outlineLevel="2">
      <c r="A436" s="5" t="s">
        <v>140</v>
      </c>
      <c r="B436" s="19" t="s">
        <v>226</v>
      </c>
      <c r="C436" s="6">
        <v>404704</v>
      </c>
      <c r="D436" s="5" t="s">
        <v>389</v>
      </c>
      <c r="E436" s="5" t="s">
        <v>107</v>
      </c>
      <c r="F436" s="7" t="s">
        <v>138</v>
      </c>
      <c r="G436" s="8">
        <v>25.656681000000003</v>
      </c>
      <c r="H436" s="9">
        <v>21</v>
      </c>
      <c r="I436" s="8">
        <v>1.26</v>
      </c>
      <c r="J436" s="8"/>
      <c r="K436" s="15"/>
      <c r="L436" s="5"/>
      <c r="M436" s="8"/>
      <c r="N436" s="5"/>
      <c r="O436" s="8"/>
      <c r="P436" s="9"/>
      <c r="Q436" s="8"/>
      <c r="R436" s="8"/>
      <c r="S436" s="8"/>
      <c r="T436" s="16">
        <v>26.916681000000004</v>
      </c>
    </row>
    <row r="437" spans="1:20" ht="15" outlineLevel="2">
      <c r="A437" s="5" t="s">
        <v>140</v>
      </c>
      <c r="B437" s="19" t="s">
        <v>226</v>
      </c>
      <c r="C437" s="6">
        <v>404704</v>
      </c>
      <c r="D437" s="5" t="s">
        <v>389</v>
      </c>
      <c r="E437" s="5" t="s">
        <v>107</v>
      </c>
      <c r="F437" s="7" t="s">
        <v>139</v>
      </c>
      <c r="G437" s="8">
        <v>94.97354999999995</v>
      </c>
      <c r="H437" s="9">
        <v>190</v>
      </c>
      <c r="I437" s="8">
        <v>11.4</v>
      </c>
      <c r="J437" s="8"/>
      <c r="K437" s="15"/>
      <c r="L437" s="5"/>
      <c r="M437" s="8"/>
      <c r="N437" s="5"/>
      <c r="O437" s="8"/>
      <c r="P437" s="9"/>
      <c r="Q437" s="8"/>
      <c r="R437" s="8"/>
      <c r="S437" s="8"/>
      <c r="T437" s="16">
        <v>106.37354999999995</v>
      </c>
    </row>
    <row r="438" spans="1:20" ht="15" outlineLevel="2">
      <c r="A438" s="5" t="s">
        <v>140</v>
      </c>
      <c r="B438" s="19" t="s">
        <v>226</v>
      </c>
      <c r="C438" s="6">
        <v>404704</v>
      </c>
      <c r="D438" s="5" t="s">
        <v>389</v>
      </c>
      <c r="E438" s="5" t="s">
        <v>107</v>
      </c>
      <c r="F438" s="7" t="s">
        <v>116</v>
      </c>
      <c r="G438" s="8">
        <v>29.735171199999996</v>
      </c>
      <c r="H438" s="9">
        <v>50</v>
      </c>
      <c r="I438" s="8">
        <v>24</v>
      </c>
      <c r="J438" s="8"/>
      <c r="K438" s="15"/>
      <c r="L438" s="5"/>
      <c r="M438" s="8"/>
      <c r="N438" s="5"/>
      <c r="O438" s="8"/>
      <c r="P438" s="9"/>
      <c r="Q438" s="8"/>
      <c r="R438" s="8"/>
      <c r="S438" s="8"/>
      <c r="T438" s="16">
        <v>53.735171199999996</v>
      </c>
    </row>
    <row r="439" spans="1:20" ht="15" outlineLevel="2">
      <c r="A439" s="5" t="s">
        <v>140</v>
      </c>
      <c r="B439" s="19" t="s">
        <v>226</v>
      </c>
      <c r="C439" s="6">
        <v>404704</v>
      </c>
      <c r="D439" s="5" t="s">
        <v>389</v>
      </c>
      <c r="E439" s="5" t="s">
        <v>107</v>
      </c>
      <c r="F439" s="5" t="s">
        <v>110</v>
      </c>
      <c r="G439" s="52"/>
      <c r="H439" s="53"/>
      <c r="I439" s="52"/>
      <c r="J439" s="52">
        <v>180</v>
      </c>
      <c r="K439" s="15"/>
      <c r="L439" s="5"/>
      <c r="M439" s="52"/>
      <c r="N439" s="5"/>
      <c r="O439" s="52"/>
      <c r="P439" s="53"/>
      <c r="Q439" s="52"/>
      <c r="R439" s="52"/>
      <c r="S439" s="52"/>
      <c r="T439" s="16">
        <v>180</v>
      </c>
    </row>
    <row r="440" spans="1:20" ht="15" outlineLevel="2">
      <c r="A440" s="5" t="s">
        <v>140</v>
      </c>
      <c r="B440" s="19" t="s">
        <v>226</v>
      </c>
      <c r="C440" s="6">
        <v>404704</v>
      </c>
      <c r="D440" s="5" t="s">
        <v>389</v>
      </c>
      <c r="E440" s="5" t="s">
        <v>36</v>
      </c>
      <c r="F440" s="5" t="s">
        <v>36</v>
      </c>
      <c r="G440" s="52"/>
      <c r="H440" s="53"/>
      <c r="I440" s="52"/>
      <c r="J440" s="52"/>
      <c r="K440" s="15"/>
      <c r="L440" s="5"/>
      <c r="M440" s="52"/>
      <c r="N440" s="15">
        <v>0.75</v>
      </c>
      <c r="O440" s="52">
        <v>54</v>
      </c>
      <c r="P440" s="53"/>
      <c r="Q440" s="52"/>
      <c r="R440" s="52"/>
      <c r="S440" s="52"/>
      <c r="T440" s="16">
        <v>54</v>
      </c>
    </row>
    <row r="441" spans="1:20" ht="15" outlineLevel="2">
      <c r="A441" s="5" t="s">
        <v>140</v>
      </c>
      <c r="B441" s="19" t="s">
        <v>226</v>
      </c>
      <c r="C441" s="6">
        <v>404704</v>
      </c>
      <c r="D441" s="5" t="s">
        <v>389</v>
      </c>
      <c r="E441" s="5" t="s">
        <v>107</v>
      </c>
      <c r="F441" s="7" t="s">
        <v>154</v>
      </c>
      <c r="G441" s="8">
        <v>0.30800000000000005</v>
      </c>
      <c r="H441" s="11">
        <v>1</v>
      </c>
      <c r="I441" s="10">
        <v>0.06</v>
      </c>
      <c r="J441" s="8"/>
      <c r="K441" s="15"/>
      <c r="L441" s="5"/>
      <c r="M441" s="10"/>
      <c r="N441" s="5"/>
      <c r="O441" s="10"/>
      <c r="P441" s="11"/>
      <c r="Q441" s="10"/>
      <c r="R441" s="10"/>
      <c r="S441" s="10"/>
      <c r="T441" s="16">
        <v>0.36800000000000005</v>
      </c>
    </row>
    <row r="442" spans="1:20" ht="15" outlineLevel="2">
      <c r="A442" s="12" t="s">
        <v>140</v>
      </c>
      <c r="B442" s="20" t="s">
        <v>226</v>
      </c>
      <c r="C442" s="12">
        <v>404704</v>
      </c>
      <c r="D442" s="12" t="s">
        <v>389</v>
      </c>
      <c r="E442" s="12" t="s">
        <v>111</v>
      </c>
      <c r="F442" s="12" t="s">
        <v>111</v>
      </c>
      <c r="G442" s="54"/>
      <c r="H442" s="55"/>
      <c r="I442" s="54"/>
      <c r="J442" s="54"/>
      <c r="K442" s="14">
        <v>1</v>
      </c>
      <c r="L442" s="13">
        <v>0.21</v>
      </c>
      <c r="M442" s="54">
        <v>658.35</v>
      </c>
      <c r="N442" s="56"/>
      <c r="O442" s="54"/>
      <c r="P442" s="55"/>
      <c r="Q442" s="54"/>
      <c r="R442" s="54"/>
      <c r="S442" s="54"/>
      <c r="T442" s="16">
        <v>658.35</v>
      </c>
    </row>
    <row r="443" spans="1:20" s="72" customFormat="1" ht="15.75" outlineLevel="1" collapsed="1">
      <c r="A443" s="77"/>
      <c r="B443" s="78"/>
      <c r="C443" s="77"/>
      <c r="D443" s="78" t="s">
        <v>649</v>
      </c>
      <c r="E443" s="77"/>
      <c r="F443" s="77"/>
      <c r="G443" s="79">
        <f aca="true" t="shared" si="61" ref="G443:T443">SUBTOTAL(9,G434:G442)</f>
        <v>635.4556931999999</v>
      </c>
      <c r="H443" s="80">
        <f t="shared" si="61"/>
        <v>1618</v>
      </c>
      <c r="I443" s="79">
        <f t="shared" si="61"/>
        <v>172.16</v>
      </c>
      <c r="J443" s="79">
        <f t="shared" si="61"/>
        <v>180</v>
      </c>
      <c r="K443" s="81">
        <f t="shared" si="61"/>
        <v>1</v>
      </c>
      <c r="L443" s="82">
        <f t="shared" si="61"/>
        <v>0.21</v>
      </c>
      <c r="M443" s="79">
        <f t="shared" si="61"/>
        <v>658.35</v>
      </c>
      <c r="N443" s="83">
        <f t="shared" si="61"/>
        <v>0.75</v>
      </c>
      <c r="O443" s="79">
        <f t="shared" si="61"/>
        <v>54</v>
      </c>
      <c r="P443" s="80">
        <f t="shared" si="61"/>
        <v>0</v>
      </c>
      <c r="Q443" s="79">
        <f t="shared" si="61"/>
        <v>0</v>
      </c>
      <c r="R443" s="79">
        <f t="shared" si="61"/>
        <v>0</v>
      </c>
      <c r="S443" s="79">
        <f t="shared" si="61"/>
        <v>0</v>
      </c>
      <c r="T443" s="16">
        <f t="shared" si="61"/>
        <v>1699.9656931999998</v>
      </c>
    </row>
    <row r="444" spans="1:20" ht="15" outlineLevel="2">
      <c r="A444" s="5" t="s">
        <v>140</v>
      </c>
      <c r="B444" s="19" t="s">
        <v>168</v>
      </c>
      <c r="C444" s="6">
        <v>404708</v>
      </c>
      <c r="D444" s="5" t="s">
        <v>390</v>
      </c>
      <c r="E444" s="5" t="s">
        <v>107</v>
      </c>
      <c r="F444" s="7">
        <v>15</v>
      </c>
      <c r="G444" s="8">
        <v>14.849095000000002</v>
      </c>
      <c r="H444" s="9">
        <v>43</v>
      </c>
      <c r="I444" s="8">
        <v>4.3</v>
      </c>
      <c r="J444" s="8"/>
      <c r="K444" s="15"/>
      <c r="L444" s="5"/>
      <c r="M444" s="8"/>
      <c r="N444" s="5"/>
      <c r="O444" s="8"/>
      <c r="P444" s="9"/>
      <c r="Q444" s="8"/>
      <c r="R444" s="8"/>
      <c r="S444" s="8"/>
      <c r="T444" s="16">
        <v>19.149095000000003</v>
      </c>
    </row>
    <row r="445" spans="1:20" ht="15" outlineLevel="2">
      <c r="A445" s="5" t="s">
        <v>140</v>
      </c>
      <c r="B445" s="19" t="s">
        <v>168</v>
      </c>
      <c r="C445" s="6">
        <v>404708</v>
      </c>
      <c r="D445" s="5" t="s">
        <v>390</v>
      </c>
      <c r="E445" s="5" t="s">
        <v>107</v>
      </c>
      <c r="F445" s="7" t="s">
        <v>137</v>
      </c>
      <c r="G445" s="8">
        <v>10.098410000000001</v>
      </c>
      <c r="H445" s="9">
        <v>2</v>
      </c>
      <c r="I445" s="8">
        <v>0.12</v>
      </c>
      <c r="J445" s="8"/>
      <c r="K445" s="15"/>
      <c r="L445" s="5"/>
      <c r="M445" s="8"/>
      <c r="N445" s="5"/>
      <c r="O445" s="8"/>
      <c r="P445" s="9"/>
      <c r="Q445" s="8"/>
      <c r="R445" s="8"/>
      <c r="S445" s="8"/>
      <c r="T445" s="16">
        <v>10.21841</v>
      </c>
    </row>
    <row r="446" spans="1:20" ht="15" outlineLevel="2">
      <c r="A446" s="5" t="s">
        <v>140</v>
      </c>
      <c r="B446" s="19" t="s">
        <v>168</v>
      </c>
      <c r="C446" s="6">
        <v>404708</v>
      </c>
      <c r="D446" s="5" t="s">
        <v>390</v>
      </c>
      <c r="E446" s="5" t="s">
        <v>107</v>
      </c>
      <c r="F446" s="7" t="s">
        <v>138</v>
      </c>
      <c r="G446" s="8">
        <v>5.855427000000001</v>
      </c>
      <c r="H446" s="9">
        <v>5</v>
      </c>
      <c r="I446" s="8">
        <v>0.3</v>
      </c>
      <c r="J446" s="8"/>
      <c r="K446" s="15"/>
      <c r="L446" s="5"/>
      <c r="M446" s="8"/>
      <c r="N446" s="5"/>
      <c r="O446" s="8"/>
      <c r="P446" s="9"/>
      <c r="Q446" s="8"/>
      <c r="R446" s="8"/>
      <c r="S446" s="8"/>
      <c r="T446" s="16">
        <v>6.155427</v>
      </c>
    </row>
    <row r="447" spans="1:20" ht="15" outlineLevel="2">
      <c r="A447" s="5" t="s">
        <v>140</v>
      </c>
      <c r="B447" s="19" t="s">
        <v>168</v>
      </c>
      <c r="C447" s="6">
        <v>404708</v>
      </c>
      <c r="D447" s="5" t="s">
        <v>390</v>
      </c>
      <c r="E447" s="5" t="s">
        <v>107</v>
      </c>
      <c r="F447" s="7" t="s">
        <v>139</v>
      </c>
      <c r="G447" s="8">
        <v>0.44659999999999994</v>
      </c>
      <c r="H447" s="11">
        <v>1</v>
      </c>
      <c r="I447" s="10">
        <v>0.06</v>
      </c>
      <c r="J447" s="8"/>
      <c r="K447" s="15"/>
      <c r="L447" s="5"/>
      <c r="M447" s="10"/>
      <c r="N447" s="5"/>
      <c r="O447" s="10"/>
      <c r="P447" s="11"/>
      <c r="Q447" s="10"/>
      <c r="R447" s="10"/>
      <c r="S447" s="10"/>
      <c r="T447" s="16">
        <v>0.5065999999999999</v>
      </c>
    </row>
    <row r="448" spans="1:20" ht="15" outlineLevel="2">
      <c r="A448" s="5" t="s">
        <v>140</v>
      </c>
      <c r="B448" s="19" t="s">
        <v>168</v>
      </c>
      <c r="C448" s="6">
        <v>404708</v>
      </c>
      <c r="D448" s="5" t="s">
        <v>390</v>
      </c>
      <c r="E448" s="5" t="s">
        <v>107</v>
      </c>
      <c r="F448" s="7" t="s">
        <v>116</v>
      </c>
      <c r="G448" s="8">
        <v>0.5644100000000001</v>
      </c>
      <c r="H448" s="9">
        <v>1</v>
      </c>
      <c r="I448" s="8">
        <v>0.48</v>
      </c>
      <c r="J448" s="8"/>
      <c r="K448" s="15"/>
      <c r="L448" s="5"/>
      <c r="M448" s="8"/>
      <c r="N448" s="5"/>
      <c r="O448" s="8"/>
      <c r="P448" s="9"/>
      <c r="Q448" s="8"/>
      <c r="R448" s="8"/>
      <c r="S448" s="8"/>
      <c r="T448" s="16">
        <v>1.04441</v>
      </c>
    </row>
    <row r="449" spans="1:20" ht="15" outlineLevel="2">
      <c r="A449" s="5" t="s">
        <v>140</v>
      </c>
      <c r="B449" s="19" t="s">
        <v>168</v>
      </c>
      <c r="C449" s="6">
        <v>404708</v>
      </c>
      <c r="D449" s="5" t="s">
        <v>390</v>
      </c>
      <c r="E449" s="5" t="s">
        <v>107</v>
      </c>
      <c r="F449" s="5" t="s">
        <v>110</v>
      </c>
      <c r="G449" s="52"/>
      <c r="H449" s="53"/>
      <c r="I449" s="52"/>
      <c r="J449" s="52">
        <v>150</v>
      </c>
      <c r="K449" s="15"/>
      <c r="L449" s="5"/>
      <c r="M449" s="52"/>
      <c r="N449" s="5"/>
      <c r="O449" s="52"/>
      <c r="P449" s="53"/>
      <c r="Q449" s="52"/>
      <c r="R449" s="52"/>
      <c r="S449" s="52"/>
      <c r="T449" s="16">
        <v>150</v>
      </c>
    </row>
    <row r="450" spans="1:20" ht="15" outlineLevel="2">
      <c r="A450" s="12" t="s">
        <v>140</v>
      </c>
      <c r="B450" s="20" t="s">
        <v>168</v>
      </c>
      <c r="C450" s="12">
        <v>404708</v>
      </c>
      <c r="D450" s="12" t="s">
        <v>390</v>
      </c>
      <c r="E450" s="12" t="s">
        <v>111</v>
      </c>
      <c r="F450" s="12" t="s">
        <v>111</v>
      </c>
      <c r="G450" s="54"/>
      <c r="H450" s="55"/>
      <c r="I450" s="54"/>
      <c r="J450" s="54"/>
      <c r="K450" s="14">
        <v>1</v>
      </c>
      <c r="L450" s="13">
        <v>0.13</v>
      </c>
      <c r="M450" s="54">
        <v>407.55</v>
      </c>
      <c r="N450" s="56"/>
      <c r="O450" s="54"/>
      <c r="P450" s="55"/>
      <c r="Q450" s="54"/>
      <c r="R450" s="54"/>
      <c r="S450" s="54"/>
      <c r="T450" s="16">
        <v>407.55</v>
      </c>
    </row>
    <row r="451" spans="1:20" s="72" customFormat="1" ht="15.75" outlineLevel="1" collapsed="1">
      <c r="A451" s="77"/>
      <c r="B451" s="78"/>
      <c r="C451" s="77"/>
      <c r="D451" s="78" t="s">
        <v>650</v>
      </c>
      <c r="E451" s="77"/>
      <c r="F451" s="77"/>
      <c r="G451" s="79">
        <f aca="true" t="shared" si="62" ref="G451:T451">SUBTOTAL(9,G444:G450)</f>
        <v>31.813942000000004</v>
      </c>
      <c r="H451" s="80">
        <f t="shared" si="62"/>
        <v>52</v>
      </c>
      <c r="I451" s="79">
        <f t="shared" si="62"/>
        <v>5.26</v>
      </c>
      <c r="J451" s="79">
        <f t="shared" si="62"/>
        <v>150</v>
      </c>
      <c r="K451" s="81">
        <f t="shared" si="62"/>
        <v>1</v>
      </c>
      <c r="L451" s="82">
        <f t="shared" si="62"/>
        <v>0.13</v>
      </c>
      <c r="M451" s="79">
        <f t="shared" si="62"/>
        <v>407.55</v>
      </c>
      <c r="N451" s="83">
        <f t="shared" si="62"/>
        <v>0</v>
      </c>
      <c r="O451" s="79">
        <f t="shared" si="62"/>
        <v>0</v>
      </c>
      <c r="P451" s="80">
        <f t="shared" si="62"/>
        <v>0</v>
      </c>
      <c r="Q451" s="79">
        <f t="shared" si="62"/>
        <v>0</v>
      </c>
      <c r="R451" s="79">
        <f t="shared" si="62"/>
        <v>0</v>
      </c>
      <c r="S451" s="79">
        <f t="shared" si="62"/>
        <v>0</v>
      </c>
      <c r="T451" s="16">
        <f t="shared" si="62"/>
        <v>594.6239419999999</v>
      </c>
    </row>
    <row r="452" spans="1:20" ht="15" outlineLevel="2">
      <c r="A452" s="5" t="s">
        <v>140</v>
      </c>
      <c r="B452" s="19" t="s">
        <v>243</v>
      </c>
      <c r="C452" s="6" t="s">
        <v>244</v>
      </c>
      <c r="D452" s="5" t="s">
        <v>402</v>
      </c>
      <c r="E452" s="5" t="s">
        <v>107</v>
      </c>
      <c r="F452" s="7">
        <v>15</v>
      </c>
      <c r="G452" s="8">
        <v>177.80311500000002</v>
      </c>
      <c r="H452" s="9">
        <v>513</v>
      </c>
      <c r="I452" s="8">
        <v>51.3</v>
      </c>
      <c r="J452" s="8"/>
      <c r="K452" s="15"/>
      <c r="L452" s="5"/>
      <c r="M452" s="8"/>
      <c r="N452" s="5"/>
      <c r="O452" s="8"/>
      <c r="P452" s="9"/>
      <c r="Q452" s="8"/>
      <c r="R452" s="8"/>
      <c r="S452" s="8"/>
      <c r="T452" s="16">
        <v>229.10311500000003</v>
      </c>
    </row>
    <row r="453" spans="1:20" ht="15" outlineLevel="2">
      <c r="A453" s="5" t="s">
        <v>140</v>
      </c>
      <c r="B453" s="19" t="s">
        <v>243</v>
      </c>
      <c r="C453" s="6" t="s">
        <v>244</v>
      </c>
      <c r="D453" s="5" t="s">
        <v>402</v>
      </c>
      <c r="E453" s="5" t="s">
        <v>107</v>
      </c>
      <c r="F453" s="5" t="s">
        <v>110</v>
      </c>
      <c r="G453" s="52"/>
      <c r="H453" s="53"/>
      <c r="I453" s="52"/>
      <c r="J453" s="52">
        <v>60</v>
      </c>
      <c r="K453" s="15"/>
      <c r="L453" s="5"/>
      <c r="M453" s="52"/>
      <c r="N453" s="5"/>
      <c r="O453" s="52"/>
      <c r="P453" s="53"/>
      <c r="Q453" s="52"/>
      <c r="R453" s="52"/>
      <c r="S453" s="52"/>
      <c r="T453" s="16">
        <v>60</v>
      </c>
    </row>
    <row r="454" spans="1:20" s="72" customFormat="1" ht="15.75" outlineLevel="1" collapsed="1">
      <c r="A454" s="77"/>
      <c r="B454" s="78"/>
      <c r="C454" s="77"/>
      <c r="D454" s="78" t="s">
        <v>664</v>
      </c>
      <c r="E454" s="77"/>
      <c r="F454" s="77"/>
      <c r="G454" s="79">
        <f aca="true" t="shared" si="63" ref="G454:T454">SUBTOTAL(9,G452:G453)</f>
        <v>177.80311500000002</v>
      </c>
      <c r="H454" s="80">
        <f t="shared" si="63"/>
        <v>513</v>
      </c>
      <c r="I454" s="79">
        <f t="shared" si="63"/>
        <v>51.3</v>
      </c>
      <c r="J454" s="79">
        <f t="shared" si="63"/>
        <v>60</v>
      </c>
      <c r="K454" s="81">
        <f t="shared" si="63"/>
        <v>0</v>
      </c>
      <c r="L454" s="82">
        <f t="shared" si="63"/>
        <v>0</v>
      </c>
      <c r="M454" s="79">
        <f t="shared" si="63"/>
        <v>0</v>
      </c>
      <c r="N454" s="83">
        <f t="shared" si="63"/>
        <v>0</v>
      </c>
      <c r="O454" s="79">
        <f t="shared" si="63"/>
        <v>0</v>
      </c>
      <c r="P454" s="80">
        <f t="shared" si="63"/>
        <v>0</v>
      </c>
      <c r="Q454" s="79">
        <f t="shared" si="63"/>
        <v>0</v>
      </c>
      <c r="R454" s="79">
        <f t="shared" si="63"/>
        <v>0</v>
      </c>
      <c r="S454" s="79">
        <f t="shared" si="63"/>
        <v>0</v>
      </c>
      <c r="T454" s="16">
        <f t="shared" si="63"/>
        <v>289.103115</v>
      </c>
    </row>
    <row r="455" spans="1:20" ht="15" outlineLevel="2">
      <c r="A455" s="5" t="s">
        <v>140</v>
      </c>
      <c r="B455" s="19" t="s">
        <v>167</v>
      </c>
      <c r="C455" s="6">
        <v>407750</v>
      </c>
      <c r="D455" s="5" t="s">
        <v>403</v>
      </c>
      <c r="E455" s="5" t="s">
        <v>107</v>
      </c>
      <c r="F455" s="7">
        <v>15</v>
      </c>
      <c r="G455" s="8">
        <v>2018.9107500000002</v>
      </c>
      <c r="H455" s="9">
        <v>5797</v>
      </c>
      <c r="I455" s="8">
        <v>579.7</v>
      </c>
      <c r="J455" s="8"/>
      <c r="K455" s="15"/>
      <c r="L455" s="5"/>
      <c r="M455" s="8"/>
      <c r="N455" s="5"/>
      <c r="O455" s="8"/>
      <c r="P455" s="9"/>
      <c r="Q455" s="8"/>
      <c r="R455" s="8"/>
      <c r="S455" s="8"/>
      <c r="T455" s="16">
        <v>2598.6107500000003</v>
      </c>
    </row>
    <row r="456" spans="1:20" s="57" customFormat="1" ht="15" outlineLevel="2">
      <c r="A456" s="5" t="s">
        <v>140</v>
      </c>
      <c r="B456" s="19" t="s">
        <v>167</v>
      </c>
      <c r="C456" s="6">
        <v>407750</v>
      </c>
      <c r="D456" s="5" t="s">
        <v>403</v>
      </c>
      <c r="E456" s="5" t="s">
        <v>107</v>
      </c>
      <c r="F456" s="7" t="s">
        <v>137</v>
      </c>
      <c r="G456" s="8">
        <v>542.5989042500008</v>
      </c>
      <c r="H456" s="9">
        <v>135</v>
      </c>
      <c r="I456" s="8">
        <v>8.1</v>
      </c>
      <c r="J456" s="8"/>
      <c r="K456" s="15"/>
      <c r="L456" s="5"/>
      <c r="M456" s="8"/>
      <c r="N456" s="5"/>
      <c r="O456" s="8"/>
      <c r="P456" s="9"/>
      <c r="Q456" s="8"/>
      <c r="R456" s="8"/>
      <c r="S456" s="8"/>
      <c r="T456" s="16">
        <v>550.6989042500009</v>
      </c>
    </row>
    <row r="457" spans="1:20" s="57" customFormat="1" ht="15" outlineLevel="2">
      <c r="A457" s="5" t="s">
        <v>140</v>
      </c>
      <c r="B457" s="19" t="s">
        <v>167</v>
      </c>
      <c r="C457" s="6">
        <v>407750</v>
      </c>
      <c r="D457" s="5" t="s">
        <v>403</v>
      </c>
      <c r="E457" s="5" t="s">
        <v>107</v>
      </c>
      <c r="F457" s="7" t="s">
        <v>138</v>
      </c>
      <c r="G457" s="8">
        <v>1848.8889990000002</v>
      </c>
      <c r="H457" s="9">
        <v>963</v>
      </c>
      <c r="I457" s="8">
        <v>57.78</v>
      </c>
      <c r="J457" s="8"/>
      <c r="K457" s="15"/>
      <c r="L457" s="5"/>
      <c r="M457" s="8"/>
      <c r="N457" s="5"/>
      <c r="O457" s="8"/>
      <c r="P457" s="9"/>
      <c r="Q457" s="8"/>
      <c r="R457" s="8"/>
      <c r="S457" s="8"/>
      <c r="T457" s="16">
        <v>1906.6689990000002</v>
      </c>
    </row>
    <row r="458" spans="1:20" s="57" customFormat="1" ht="15" outlineLevel="2">
      <c r="A458" s="5" t="s">
        <v>140</v>
      </c>
      <c r="B458" s="19" t="s">
        <v>167</v>
      </c>
      <c r="C458" s="6">
        <v>407750</v>
      </c>
      <c r="D458" s="5" t="s">
        <v>403</v>
      </c>
      <c r="E458" s="5" t="s">
        <v>107</v>
      </c>
      <c r="F458" s="7" t="s">
        <v>139</v>
      </c>
      <c r="G458" s="8">
        <v>308.4534249999999</v>
      </c>
      <c r="H458" s="9">
        <v>569</v>
      </c>
      <c r="I458" s="8">
        <v>34.14</v>
      </c>
      <c r="J458" s="8"/>
      <c r="K458" s="15"/>
      <c r="L458" s="5"/>
      <c r="M458" s="8"/>
      <c r="N458" s="5"/>
      <c r="O458" s="8"/>
      <c r="P458" s="9"/>
      <c r="Q458" s="8"/>
      <c r="R458" s="8"/>
      <c r="S458" s="8"/>
      <c r="T458" s="16">
        <v>342.5934249999999</v>
      </c>
    </row>
    <row r="459" spans="1:20" s="57" customFormat="1" ht="15" outlineLevel="2">
      <c r="A459" s="5" t="s">
        <v>140</v>
      </c>
      <c r="B459" s="19" t="s">
        <v>167</v>
      </c>
      <c r="C459" s="6">
        <v>407750</v>
      </c>
      <c r="D459" s="5" t="s">
        <v>403</v>
      </c>
      <c r="E459" s="5" t="s">
        <v>107</v>
      </c>
      <c r="F459" s="7" t="s">
        <v>245</v>
      </c>
      <c r="G459" s="8">
        <v>4.8</v>
      </c>
      <c r="H459" s="9">
        <v>1</v>
      </c>
      <c r="I459" s="8">
        <v>0.06</v>
      </c>
      <c r="J459" s="8"/>
      <c r="K459" s="15"/>
      <c r="L459" s="5"/>
      <c r="M459" s="8"/>
      <c r="N459" s="5"/>
      <c r="O459" s="8"/>
      <c r="P459" s="9"/>
      <c r="Q459" s="8"/>
      <c r="R459" s="8"/>
      <c r="S459" s="8"/>
      <c r="T459" s="16">
        <v>4.86</v>
      </c>
    </row>
    <row r="460" spans="1:20" s="57" customFormat="1" ht="15" outlineLevel="2">
      <c r="A460" s="5" t="s">
        <v>140</v>
      </c>
      <c r="B460" s="19" t="s">
        <v>167</v>
      </c>
      <c r="C460" s="6">
        <v>407750</v>
      </c>
      <c r="D460" s="5" t="s">
        <v>403</v>
      </c>
      <c r="E460" s="5" t="s">
        <v>107</v>
      </c>
      <c r="F460" s="7" t="s">
        <v>116</v>
      </c>
      <c r="G460" s="8">
        <v>651.9489648000001</v>
      </c>
      <c r="H460" s="9">
        <v>622</v>
      </c>
      <c r="I460" s="8">
        <v>298.56</v>
      </c>
      <c r="J460" s="8"/>
      <c r="K460" s="15"/>
      <c r="L460" s="5"/>
      <c r="M460" s="8"/>
      <c r="N460" s="5"/>
      <c r="O460" s="8"/>
      <c r="P460" s="9"/>
      <c r="Q460" s="8"/>
      <c r="R460" s="8"/>
      <c r="S460" s="8"/>
      <c r="T460" s="16">
        <v>950.5089648000001</v>
      </c>
    </row>
    <row r="461" spans="1:20" s="57" customFormat="1" ht="15" outlineLevel="2">
      <c r="A461" s="5" t="s">
        <v>140</v>
      </c>
      <c r="B461" s="19" t="s">
        <v>167</v>
      </c>
      <c r="C461" s="6">
        <v>407750</v>
      </c>
      <c r="D461" s="5" t="s">
        <v>403</v>
      </c>
      <c r="E461" s="5" t="s">
        <v>107</v>
      </c>
      <c r="F461" s="5" t="s">
        <v>110</v>
      </c>
      <c r="G461" s="52"/>
      <c r="H461" s="53"/>
      <c r="I461" s="52"/>
      <c r="J461" s="52">
        <v>180</v>
      </c>
      <c r="K461" s="15"/>
      <c r="L461" s="5"/>
      <c r="M461" s="52"/>
      <c r="N461" s="5"/>
      <c r="O461" s="52"/>
      <c r="P461" s="53"/>
      <c r="Q461" s="52"/>
      <c r="R461" s="52"/>
      <c r="S461" s="52"/>
      <c r="T461" s="16">
        <v>180</v>
      </c>
    </row>
    <row r="462" spans="1:20" s="57" customFormat="1" ht="15" outlineLevel="2">
      <c r="A462" s="5" t="s">
        <v>140</v>
      </c>
      <c r="B462" s="19" t="s">
        <v>167</v>
      </c>
      <c r="C462" s="6">
        <v>407750</v>
      </c>
      <c r="D462" s="5" t="s">
        <v>403</v>
      </c>
      <c r="E462" s="5" t="s">
        <v>36</v>
      </c>
      <c r="F462" s="5" t="s">
        <v>36</v>
      </c>
      <c r="G462" s="52"/>
      <c r="H462" s="53"/>
      <c r="I462" s="52"/>
      <c r="J462" s="52"/>
      <c r="K462" s="15"/>
      <c r="L462" s="5"/>
      <c r="M462" s="52"/>
      <c r="N462" s="15">
        <v>2.25</v>
      </c>
      <c r="O462" s="52">
        <v>162</v>
      </c>
      <c r="P462" s="53"/>
      <c r="Q462" s="52"/>
      <c r="R462" s="52"/>
      <c r="S462" s="52"/>
      <c r="T462" s="16">
        <v>162</v>
      </c>
    </row>
    <row r="463" spans="1:20" s="57" customFormat="1" ht="15" outlineLevel="2">
      <c r="A463" s="5" t="s">
        <v>140</v>
      </c>
      <c r="B463" s="19" t="s">
        <v>167</v>
      </c>
      <c r="C463" s="6">
        <v>407750</v>
      </c>
      <c r="D463" s="5" t="s">
        <v>403</v>
      </c>
      <c r="E463" s="5" t="s">
        <v>107</v>
      </c>
      <c r="F463" s="7" t="s">
        <v>143</v>
      </c>
      <c r="G463" s="8">
        <v>1.5</v>
      </c>
      <c r="H463" s="9">
        <v>2</v>
      </c>
      <c r="I463" s="8">
        <v>0.12</v>
      </c>
      <c r="J463" s="8"/>
      <c r="K463" s="15"/>
      <c r="L463" s="5"/>
      <c r="M463" s="8"/>
      <c r="N463" s="5"/>
      <c r="O463" s="8"/>
      <c r="P463" s="9"/>
      <c r="Q463" s="8"/>
      <c r="R463" s="8"/>
      <c r="S463" s="8"/>
      <c r="T463" s="16">
        <v>1.62</v>
      </c>
    </row>
    <row r="464" spans="1:20" s="57" customFormat="1" ht="15" outlineLevel="2">
      <c r="A464" s="12" t="s">
        <v>140</v>
      </c>
      <c r="B464" s="20" t="s">
        <v>167</v>
      </c>
      <c r="C464" s="12">
        <v>407750</v>
      </c>
      <c r="D464" s="12" t="s">
        <v>403</v>
      </c>
      <c r="E464" s="12" t="s">
        <v>111</v>
      </c>
      <c r="F464" s="12" t="s">
        <v>111</v>
      </c>
      <c r="G464" s="54"/>
      <c r="H464" s="55"/>
      <c r="I464" s="54"/>
      <c r="J464" s="54"/>
      <c r="K464" s="14">
        <v>6</v>
      </c>
      <c r="L464" s="13">
        <v>0.53</v>
      </c>
      <c r="M464" s="54">
        <v>9969.3</v>
      </c>
      <c r="N464" s="56"/>
      <c r="O464" s="54"/>
      <c r="P464" s="55"/>
      <c r="Q464" s="54"/>
      <c r="R464" s="54"/>
      <c r="S464" s="54"/>
      <c r="T464" s="16">
        <v>9969.3</v>
      </c>
    </row>
    <row r="465" spans="1:20" s="57" customFormat="1" ht="15" outlineLevel="2">
      <c r="A465" s="5" t="s">
        <v>140</v>
      </c>
      <c r="B465" s="19" t="s">
        <v>167</v>
      </c>
      <c r="C465" s="6">
        <v>407750</v>
      </c>
      <c r="D465" s="5" t="s">
        <v>403</v>
      </c>
      <c r="E465" s="5" t="s">
        <v>133</v>
      </c>
      <c r="F465" s="5" t="s">
        <v>133</v>
      </c>
      <c r="G465" s="52"/>
      <c r="H465" s="53"/>
      <c r="I465" s="52"/>
      <c r="J465" s="52"/>
      <c r="K465" s="15"/>
      <c r="L465" s="5"/>
      <c r="M465" s="52"/>
      <c r="N465" s="5"/>
      <c r="O465" s="52"/>
      <c r="P465" s="53"/>
      <c r="Q465" s="52"/>
      <c r="R465" s="52"/>
      <c r="S465" s="52">
        <v>115.05</v>
      </c>
      <c r="T465" s="16">
        <v>115.05</v>
      </c>
    </row>
    <row r="466" spans="1:20" s="72" customFormat="1" ht="15.75" outlineLevel="1" collapsed="1">
      <c r="A466" s="77"/>
      <c r="B466" s="78"/>
      <c r="C466" s="77"/>
      <c r="D466" s="78" t="s">
        <v>666</v>
      </c>
      <c r="E466" s="77"/>
      <c r="F466" s="77"/>
      <c r="G466" s="79">
        <f aca="true" t="shared" si="64" ref="G466:T466">SUBTOTAL(9,G455:G465)</f>
        <v>5377.101043050001</v>
      </c>
      <c r="H466" s="80">
        <f t="shared" si="64"/>
        <v>8089</v>
      </c>
      <c r="I466" s="79">
        <f t="shared" si="64"/>
        <v>978.4599999999999</v>
      </c>
      <c r="J466" s="79">
        <f t="shared" si="64"/>
        <v>180</v>
      </c>
      <c r="K466" s="81">
        <f t="shared" si="64"/>
        <v>6</v>
      </c>
      <c r="L466" s="82">
        <f t="shared" si="64"/>
        <v>0.53</v>
      </c>
      <c r="M466" s="79">
        <f t="shared" si="64"/>
        <v>9969.3</v>
      </c>
      <c r="N466" s="83">
        <f t="shared" si="64"/>
        <v>2.25</v>
      </c>
      <c r="O466" s="79">
        <f t="shared" si="64"/>
        <v>162</v>
      </c>
      <c r="P466" s="80">
        <f t="shared" si="64"/>
        <v>0</v>
      </c>
      <c r="Q466" s="79">
        <f t="shared" si="64"/>
        <v>0</v>
      </c>
      <c r="R466" s="79">
        <f t="shared" si="64"/>
        <v>0</v>
      </c>
      <c r="S466" s="79">
        <f t="shared" si="64"/>
        <v>115.05</v>
      </c>
      <c r="T466" s="16">
        <f t="shared" si="64"/>
        <v>16781.91104305</v>
      </c>
    </row>
    <row r="467" spans="1:20" s="57" customFormat="1" ht="15" outlineLevel="2">
      <c r="A467" s="5" t="s">
        <v>140</v>
      </c>
      <c r="B467" s="19" t="s">
        <v>167</v>
      </c>
      <c r="C467" s="6" t="s">
        <v>246</v>
      </c>
      <c r="D467" s="5" t="s">
        <v>404</v>
      </c>
      <c r="E467" s="5" t="s">
        <v>107</v>
      </c>
      <c r="F467" s="7">
        <v>15</v>
      </c>
      <c r="G467" s="8">
        <v>2.197769</v>
      </c>
      <c r="H467" s="9">
        <v>6</v>
      </c>
      <c r="I467" s="8">
        <v>0.6</v>
      </c>
      <c r="J467" s="8"/>
      <c r="K467" s="15"/>
      <c r="L467" s="5"/>
      <c r="M467" s="8"/>
      <c r="N467" s="5"/>
      <c r="O467" s="8"/>
      <c r="P467" s="9"/>
      <c r="Q467" s="8"/>
      <c r="R467" s="8"/>
      <c r="S467" s="8"/>
      <c r="T467" s="16">
        <v>2.797769</v>
      </c>
    </row>
    <row r="468" spans="1:20" s="57" customFormat="1" ht="15" outlineLevel="2">
      <c r="A468" s="5" t="s">
        <v>140</v>
      </c>
      <c r="B468" s="19" t="s">
        <v>167</v>
      </c>
      <c r="C468" s="6" t="s">
        <v>246</v>
      </c>
      <c r="D468" s="5" t="s">
        <v>404</v>
      </c>
      <c r="E468" s="5" t="s">
        <v>107</v>
      </c>
      <c r="F468" s="7" t="s">
        <v>137</v>
      </c>
      <c r="G468" s="8">
        <v>9.89232</v>
      </c>
      <c r="H468" s="9">
        <v>2</v>
      </c>
      <c r="I468" s="8">
        <v>0.12</v>
      </c>
      <c r="J468" s="8"/>
      <c r="K468" s="15"/>
      <c r="L468" s="5"/>
      <c r="M468" s="8"/>
      <c r="N468" s="5"/>
      <c r="O468" s="8"/>
      <c r="P468" s="9"/>
      <c r="Q468" s="8"/>
      <c r="R468" s="8"/>
      <c r="S468" s="8"/>
      <c r="T468" s="16">
        <v>10.012319999999999</v>
      </c>
    </row>
    <row r="469" spans="1:20" s="57" customFormat="1" ht="15" outlineLevel="2">
      <c r="A469" s="5" t="s">
        <v>140</v>
      </c>
      <c r="B469" s="19" t="s">
        <v>167</v>
      </c>
      <c r="C469" s="6" t="s">
        <v>246</v>
      </c>
      <c r="D469" s="5" t="s">
        <v>404</v>
      </c>
      <c r="E469" s="5" t="s">
        <v>107</v>
      </c>
      <c r="F469" s="7" t="s">
        <v>138</v>
      </c>
      <c r="G469" s="8">
        <v>30.864876000000002</v>
      </c>
      <c r="H469" s="9">
        <v>20</v>
      </c>
      <c r="I469" s="8">
        <v>1.2</v>
      </c>
      <c r="J469" s="8"/>
      <c r="K469" s="15"/>
      <c r="L469" s="5"/>
      <c r="M469" s="8"/>
      <c r="N469" s="5"/>
      <c r="O469" s="8"/>
      <c r="P469" s="9"/>
      <c r="Q469" s="8"/>
      <c r="R469" s="8"/>
      <c r="S469" s="8"/>
      <c r="T469" s="16">
        <v>32.064876000000005</v>
      </c>
    </row>
    <row r="470" spans="1:20" s="57" customFormat="1" ht="15" outlineLevel="2">
      <c r="A470" s="5" t="s">
        <v>140</v>
      </c>
      <c r="B470" s="19" t="s">
        <v>167</v>
      </c>
      <c r="C470" s="6" t="s">
        <v>246</v>
      </c>
      <c r="D470" s="5" t="s">
        <v>404</v>
      </c>
      <c r="E470" s="5" t="s">
        <v>107</v>
      </c>
      <c r="F470" s="7" t="s">
        <v>139</v>
      </c>
      <c r="G470" s="8">
        <v>8.25195</v>
      </c>
      <c r="H470" s="9">
        <v>15</v>
      </c>
      <c r="I470" s="8">
        <v>0.9</v>
      </c>
      <c r="J470" s="8"/>
      <c r="K470" s="15"/>
      <c r="L470" s="5"/>
      <c r="M470" s="8"/>
      <c r="N470" s="5"/>
      <c r="O470" s="8"/>
      <c r="P470" s="9"/>
      <c r="Q470" s="8"/>
      <c r="R470" s="8"/>
      <c r="S470" s="8"/>
      <c r="T470" s="16">
        <v>9.151950000000001</v>
      </c>
    </row>
    <row r="471" spans="1:20" s="57" customFormat="1" ht="15" outlineLevel="2">
      <c r="A471" s="5" t="s">
        <v>140</v>
      </c>
      <c r="B471" s="19" t="s">
        <v>167</v>
      </c>
      <c r="C471" s="6" t="s">
        <v>246</v>
      </c>
      <c r="D471" s="5" t="s">
        <v>404</v>
      </c>
      <c r="E471" s="5" t="s">
        <v>107</v>
      </c>
      <c r="F471" s="7" t="s">
        <v>116</v>
      </c>
      <c r="G471" s="8">
        <v>31.063074</v>
      </c>
      <c r="H471" s="9">
        <v>30</v>
      </c>
      <c r="I471" s="8">
        <v>14.4</v>
      </c>
      <c r="J471" s="8"/>
      <c r="K471" s="15"/>
      <c r="L471" s="5"/>
      <c r="M471" s="8"/>
      <c r="N471" s="5"/>
      <c r="O471" s="8"/>
      <c r="P471" s="9"/>
      <c r="Q471" s="8"/>
      <c r="R471" s="8"/>
      <c r="S471" s="8"/>
      <c r="T471" s="16">
        <v>45.463074</v>
      </c>
    </row>
    <row r="472" spans="1:20" s="57" customFormat="1" ht="15" outlineLevel="2">
      <c r="A472" s="5" t="s">
        <v>140</v>
      </c>
      <c r="B472" s="19" t="s">
        <v>167</v>
      </c>
      <c r="C472" s="6" t="s">
        <v>246</v>
      </c>
      <c r="D472" s="5" t="s">
        <v>404</v>
      </c>
      <c r="E472" s="5" t="s">
        <v>107</v>
      </c>
      <c r="F472" s="5" t="s">
        <v>110</v>
      </c>
      <c r="G472" s="52"/>
      <c r="H472" s="53"/>
      <c r="I472" s="52"/>
      <c r="J472" s="52">
        <v>90</v>
      </c>
      <c r="K472" s="15"/>
      <c r="L472" s="5"/>
      <c r="M472" s="52"/>
      <c r="N472" s="5"/>
      <c r="O472" s="52"/>
      <c r="P472" s="53"/>
      <c r="Q472" s="52"/>
      <c r="R472" s="52"/>
      <c r="S472" s="52"/>
      <c r="T472" s="16">
        <v>90</v>
      </c>
    </row>
    <row r="473" spans="1:20" s="72" customFormat="1" ht="15.75" outlineLevel="1" collapsed="1">
      <c r="A473" s="77"/>
      <c r="B473" s="78"/>
      <c r="C473" s="77"/>
      <c r="D473" s="78" t="s">
        <v>667</v>
      </c>
      <c r="E473" s="77"/>
      <c r="F473" s="77"/>
      <c r="G473" s="79">
        <f aca="true" t="shared" si="65" ref="G473:T473">SUBTOTAL(9,G467:G472)</f>
        <v>82.26998900000001</v>
      </c>
      <c r="H473" s="80">
        <f t="shared" si="65"/>
        <v>73</v>
      </c>
      <c r="I473" s="79">
        <f t="shared" si="65"/>
        <v>17.22</v>
      </c>
      <c r="J473" s="79">
        <f t="shared" si="65"/>
        <v>90</v>
      </c>
      <c r="K473" s="81">
        <f t="shared" si="65"/>
        <v>0</v>
      </c>
      <c r="L473" s="82">
        <f t="shared" si="65"/>
        <v>0</v>
      </c>
      <c r="M473" s="79">
        <f t="shared" si="65"/>
        <v>0</v>
      </c>
      <c r="N473" s="83">
        <f t="shared" si="65"/>
        <v>0</v>
      </c>
      <c r="O473" s="79">
        <f t="shared" si="65"/>
        <v>0</v>
      </c>
      <c r="P473" s="80">
        <f t="shared" si="65"/>
        <v>0</v>
      </c>
      <c r="Q473" s="79">
        <f t="shared" si="65"/>
        <v>0</v>
      </c>
      <c r="R473" s="79">
        <f t="shared" si="65"/>
        <v>0</v>
      </c>
      <c r="S473" s="79">
        <f t="shared" si="65"/>
        <v>0</v>
      </c>
      <c r="T473" s="16">
        <f t="shared" si="65"/>
        <v>189.489989</v>
      </c>
    </row>
    <row r="474" spans="1:20" s="57" customFormat="1" ht="15" outlineLevel="2">
      <c r="A474" s="12" t="s">
        <v>140</v>
      </c>
      <c r="B474" s="20" t="s">
        <v>247</v>
      </c>
      <c r="C474" s="12" t="s">
        <v>246</v>
      </c>
      <c r="D474" s="12" t="s">
        <v>20</v>
      </c>
      <c r="E474" s="12" t="s">
        <v>111</v>
      </c>
      <c r="F474" s="12" t="s">
        <v>111</v>
      </c>
      <c r="G474" s="54"/>
      <c r="H474" s="55"/>
      <c r="I474" s="54"/>
      <c r="J474" s="54"/>
      <c r="K474" s="14">
        <v>1</v>
      </c>
      <c r="L474" s="13">
        <v>0.21</v>
      </c>
      <c r="M474" s="54">
        <v>658.35</v>
      </c>
      <c r="N474" s="56"/>
      <c r="O474" s="54"/>
      <c r="P474" s="55"/>
      <c r="Q474" s="54"/>
      <c r="R474" s="54"/>
      <c r="S474" s="54"/>
      <c r="T474" s="16">
        <v>658.35</v>
      </c>
    </row>
    <row r="475" spans="1:20" s="72" customFormat="1" ht="15.75" outlineLevel="1" collapsed="1">
      <c r="A475" s="77"/>
      <c r="B475" s="78"/>
      <c r="C475" s="77"/>
      <c r="D475" s="78" t="s">
        <v>668</v>
      </c>
      <c r="E475" s="77"/>
      <c r="F475" s="77"/>
      <c r="G475" s="79">
        <f aca="true" t="shared" si="66" ref="G475:T475">SUBTOTAL(9,G474:G474)</f>
        <v>0</v>
      </c>
      <c r="H475" s="80">
        <f t="shared" si="66"/>
        <v>0</v>
      </c>
      <c r="I475" s="79">
        <f t="shared" si="66"/>
        <v>0</v>
      </c>
      <c r="J475" s="79">
        <f t="shared" si="66"/>
        <v>0</v>
      </c>
      <c r="K475" s="81">
        <f t="shared" si="66"/>
        <v>1</v>
      </c>
      <c r="L475" s="82">
        <f t="shared" si="66"/>
        <v>0.21</v>
      </c>
      <c r="M475" s="79">
        <f t="shared" si="66"/>
        <v>658.35</v>
      </c>
      <c r="N475" s="83">
        <f t="shared" si="66"/>
        <v>0</v>
      </c>
      <c r="O475" s="79">
        <f t="shared" si="66"/>
        <v>0</v>
      </c>
      <c r="P475" s="80">
        <f t="shared" si="66"/>
        <v>0</v>
      </c>
      <c r="Q475" s="79">
        <f t="shared" si="66"/>
        <v>0</v>
      </c>
      <c r="R475" s="79">
        <f t="shared" si="66"/>
        <v>0</v>
      </c>
      <c r="S475" s="79">
        <f t="shared" si="66"/>
        <v>0</v>
      </c>
      <c r="T475" s="16">
        <f t="shared" si="66"/>
        <v>658.35</v>
      </c>
    </row>
    <row r="476" spans="1:20" s="57" customFormat="1" ht="15" outlineLevel="2">
      <c r="A476" s="12" t="s">
        <v>140</v>
      </c>
      <c r="B476" s="20" t="s">
        <v>163</v>
      </c>
      <c r="C476" s="12">
        <v>404570</v>
      </c>
      <c r="D476" s="12" t="s">
        <v>34</v>
      </c>
      <c r="E476" s="12" t="s">
        <v>111</v>
      </c>
      <c r="F476" s="12" t="s">
        <v>111</v>
      </c>
      <c r="G476" s="54"/>
      <c r="H476" s="55"/>
      <c r="I476" s="54"/>
      <c r="J476" s="54"/>
      <c r="K476" s="14">
        <v>1.74</v>
      </c>
      <c r="L476" s="13">
        <v>1</v>
      </c>
      <c r="M476" s="54">
        <v>5454.9</v>
      </c>
      <c r="N476" s="56"/>
      <c r="O476" s="54"/>
      <c r="P476" s="55"/>
      <c r="Q476" s="54"/>
      <c r="R476" s="54"/>
      <c r="S476" s="54"/>
      <c r="T476" s="16">
        <v>5454.9</v>
      </c>
    </row>
    <row r="477" spans="1:20" s="72" customFormat="1" ht="15.75" outlineLevel="1" collapsed="1">
      <c r="A477" s="77"/>
      <c r="B477" s="78"/>
      <c r="C477" s="77"/>
      <c r="D477" s="78" t="s">
        <v>669</v>
      </c>
      <c r="E477" s="77"/>
      <c r="F477" s="77"/>
      <c r="G477" s="79">
        <f aca="true" t="shared" si="67" ref="G477:T477">SUBTOTAL(9,G476:G476)</f>
        <v>0</v>
      </c>
      <c r="H477" s="80">
        <f t="shared" si="67"/>
        <v>0</v>
      </c>
      <c r="I477" s="79">
        <f t="shared" si="67"/>
        <v>0</v>
      </c>
      <c r="J477" s="79">
        <f t="shared" si="67"/>
        <v>0</v>
      </c>
      <c r="K477" s="81">
        <f t="shared" si="67"/>
        <v>1.74</v>
      </c>
      <c r="L477" s="82">
        <f t="shared" si="67"/>
        <v>1</v>
      </c>
      <c r="M477" s="79">
        <f t="shared" si="67"/>
        <v>5454.9</v>
      </c>
      <c r="N477" s="83">
        <f t="shared" si="67"/>
        <v>0</v>
      </c>
      <c r="O477" s="79">
        <f t="shared" si="67"/>
        <v>0</v>
      </c>
      <c r="P477" s="80">
        <f t="shared" si="67"/>
        <v>0</v>
      </c>
      <c r="Q477" s="79">
        <f t="shared" si="67"/>
        <v>0</v>
      </c>
      <c r="R477" s="79">
        <f t="shared" si="67"/>
        <v>0</v>
      </c>
      <c r="S477" s="79">
        <f t="shared" si="67"/>
        <v>0</v>
      </c>
      <c r="T477" s="16">
        <f t="shared" si="67"/>
        <v>5454.9</v>
      </c>
    </row>
    <row r="478" spans="1:20" s="57" customFormat="1" ht="15" outlineLevel="2">
      <c r="A478" s="5" t="s">
        <v>140</v>
      </c>
      <c r="B478" s="19" t="s">
        <v>167</v>
      </c>
      <c r="C478" s="6">
        <v>407500</v>
      </c>
      <c r="D478" s="5" t="s">
        <v>405</v>
      </c>
      <c r="E478" s="5" t="s">
        <v>107</v>
      </c>
      <c r="F478" s="7">
        <v>15</v>
      </c>
      <c r="G478" s="8">
        <v>939.1319139999991</v>
      </c>
      <c r="H478" s="9">
        <v>2677</v>
      </c>
      <c r="I478" s="8">
        <v>267.7</v>
      </c>
      <c r="J478" s="8"/>
      <c r="K478" s="15"/>
      <c r="L478" s="5"/>
      <c r="M478" s="8"/>
      <c r="N478" s="5"/>
      <c r="O478" s="8"/>
      <c r="P478" s="9"/>
      <c r="Q478" s="8"/>
      <c r="R478" s="8"/>
      <c r="S478" s="8"/>
      <c r="T478" s="16">
        <v>1206.8319139999992</v>
      </c>
    </row>
    <row r="479" spans="1:20" s="57" customFormat="1" ht="15" outlineLevel="2">
      <c r="A479" s="5" t="s">
        <v>140</v>
      </c>
      <c r="B479" s="19" t="s">
        <v>167</v>
      </c>
      <c r="C479" s="6">
        <v>407500</v>
      </c>
      <c r="D479" s="5" t="s">
        <v>405</v>
      </c>
      <c r="E479" s="5" t="s">
        <v>107</v>
      </c>
      <c r="F479" s="7" t="s">
        <v>137</v>
      </c>
      <c r="G479" s="8">
        <v>12.798189</v>
      </c>
      <c r="H479" s="9">
        <v>5</v>
      </c>
      <c r="I479" s="8">
        <v>0.3</v>
      </c>
      <c r="J479" s="8"/>
      <c r="K479" s="15"/>
      <c r="L479" s="5"/>
      <c r="M479" s="8"/>
      <c r="N479" s="5"/>
      <c r="O479" s="8"/>
      <c r="P479" s="9"/>
      <c r="Q479" s="8"/>
      <c r="R479" s="8"/>
      <c r="S479" s="8"/>
      <c r="T479" s="16">
        <v>13.098189000000001</v>
      </c>
    </row>
    <row r="480" spans="1:20" s="57" customFormat="1" ht="15" outlineLevel="2">
      <c r="A480" s="5" t="s">
        <v>140</v>
      </c>
      <c r="B480" s="19" t="s">
        <v>167</v>
      </c>
      <c r="C480" s="6">
        <v>407500</v>
      </c>
      <c r="D480" s="5" t="s">
        <v>405</v>
      </c>
      <c r="E480" s="5" t="s">
        <v>107</v>
      </c>
      <c r="F480" s="7" t="s">
        <v>138</v>
      </c>
      <c r="G480" s="8">
        <v>42.939798</v>
      </c>
      <c r="H480" s="9">
        <v>34</v>
      </c>
      <c r="I480" s="8">
        <v>2.04</v>
      </c>
      <c r="J480" s="8"/>
      <c r="K480" s="15"/>
      <c r="L480" s="5"/>
      <c r="M480" s="8"/>
      <c r="N480" s="5"/>
      <c r="O480" s="8"/>
      <c r="P480" s="9"/>
      <c r="Q480" s="8"/>
      <c r="R480" s="8"/>
      <c r="S480" s="8"/>
      <c r="T480" s="16">
        <v>44.979798</v>
      </c>
    </row>
    <row r="481" spans="1:20" s="57" customFormat="1" ht="15" outlineLevel="2">
      <c r="A481" s="5" t="s">
        <v>140</v>
      </c>
      <c r="B481" s="19" t="s">
        <v>167</v>
      </c>
      <c r="C481" s="6">
        <v>407500</v>
      </c>
      <c r="D481" s="5" t="s">
        <v>405</v>
      </c>
      <c r="E481" s="5" t="s">
        <v>107</v>
      </c>
      <c r="F481" s="7" t="s">
        <v>139</v>
      </c>
      <c r="G481" s="8">
        <v>306.0478749999999</v>
      </c>
      <c r="H481" s="9">
        <v>389</v>
      </c>
      <c r="I481" s="8">
        <v>23.34</v>
      </c>
      <c r="J481" s="8"/>
      <c r="K481" s="15"/>
      <c r="L481" s="5"/>
      <c r="M481" s="8"/>
      <c r="N481" s="5"/>
      <c r="O481" s="8"/>
      <c r="P481" s="9"/>
      <c r="Q481" s="8"/>
      <c r="R481" s="8"/>
      <c r="S481" s="8"/>
      <c r="T481" s="16">
        <v>329.3878749999999</v>
      </c>
    </row>
    <row r="482" spans="1:20" s="57" customFormat="1" ht="15" outlineLevel="2">
      <c r="A482" s="5" t="s">
        <v>140</v>
      </c>
      <c r="B482" s="19" t="s">
        <v>167</v>
      </c>
      <c r="C482" s="6">
        <v>407500</v>
      </c>
      <c r="D482" s="5" t="s">
        <v>405</v>
      </c>
      <c r="E482" s="5" t="s">
        <v>107</v>
      </c>
      <c r="F482" s="7" t="s">
        <v>116</v>
      </c>
      <c r="G482" s="8">
        <v>0.738864</v>
      </c>
      <c r="H482" s="9">
        <v>1</v>
      </c>
      <c r="I482" s="8">
        <v>0.48</v>
      </c>
      <c r="J482" s="8"/>
      <c r="K482" s="15"/>
      <c r="L482" s="5"/>
      <c r="M482" s="8"/>
      <c r="N482" s="5"/>
      <c r="O482" s="8"/>
      <c r="P482" s="9"/>
      <c r="Q482" s="8"/>
      <c r="R482" s="8"/>
      <c r="S482" s="8"/>
      <c r="T482" s="16">
        <v>1.218864</v>
      </c>
    </row>
    <row r="483" spans="1:20" s="57" customFormat="1" ht="15" outlineLevel="2">
      <c r="A483" s="5" t="s">
        <v>140</v>
      </c>
      <c r="B483" s="19" t="s">
        <v>167</v>
      </c>
      <c r="C483" s="6">
        <v>407500</v>
      </c>
      <c r="D483" s="5" t="s">
        <v>405</v>
      </c>
      <c r="E483" s="5" t="s">
        <v>107</v>
      </c>
      <c r="F483" s="5" t="s">
        <v>110</v>
      </c>
      <c r="G483" s="52"/>
      <c r="H483" s="53"/>
      <c r="I483" s="52"/>
      <c r="J483" s="52">
        <v>180</v>
      </c>
      <c r="K483" s="15"/>
      <c r="L483" s="5"/>
      <c r="M483" s="52"/>
      <c r="N483" s="5"/>
      <c r="O483" s="52"/>
      <c r="P483" s="53"/>
      <c r="Q483" s="52"/>
      <c r="R483" s="52"/>
      <c r="S483" s="52"/>
      <c r="T483" s="16">
        <v>180</v>
      </c>
    </row>
    <row r="484" spans="1:20" s="57" customFormat="1" ht="15" outlineLevel="2">
      <c r="A484" s="5" t="s">
        <v>140</v>
      </c>
      <c r="B484" s="19" t="s">
        <v>167</v>
      </c>
      <c r="C484" s="6">
        <v>407500</v>
      </c>
      <c r="D484" s="5" t="s">
        <v>405</v>
      </c>
      <c r="E484" s="5" t="s">
        <v>36</v>
      </c>
      <c r="F484" s="5" t="s">
        <v>36</v>
      </c>
      <c r="G484" s="52"/>
      <c r="H484" s="53"/>
      <c r="I484" s="52"/>
      <c r="J484" s="52"/>
      <c r="K484" s="15"/>
      <c r="L484" s="5"/>
      <c r="M484" s="52"/>
      <c r="N484" s="15">
        <v>15.75</v>
      </c>
      <c r="O484" s="52">
        <v>1134</v>
      </c>
      <c r="P484" s="53"/>
      <c r="Q484" s="52"/>
      <c r="R484" s="52"/>
      <c r="S484" s="52"/>
      <c r="T484" s="16">
        <v>1134</v>
      </c>
    </row>
    <row r="485" spans="1:20" s="57" customFormat="1" ht="15" outlineLevel="2">
      <c r="A485" s="5" t="s">
        <v>140</v>
      </c>
      <c r="B485" s="19" t="s">
        <v>167</v>
      </c>
      <c r="C485" s="6">
        <v>407900</v>
      </c>
      <c r="D485" s="5" t="s">
        <v>405</v>
      </c>
      <c r="E485" s="5" t="s">
        <v>36</v>
      </c>
      <c r="F485" s="5" t="s">
        <v>36</v>
      </c>
      <c r="G485" s="52"/>
      <c r="H485" s="53"/>
      <c r="I485" s="52"/>
      <c r="J485" s="52"/>
      <c r="K485" s="15"/>
      <c r="L485" s="5"/>
      <c r="M485" s="52"/>
      <c r="N485" s="15">
        <v>0.5</v>
      </c>
      <c r="O485" s="52">
        <v>36</v>
      </c>
      <c r="P485" s="53"/>
      <c r="Q485" s="52"/>
      <c r="R485" s="52"/>
      <c r="S485" s="52"/>
      <c r="T485" s="16">
        <v>36</v>
      </c>
    </row>
    <row r="486" spans="1:20" s="57" customFormat="1" ht="15" outlineLevel="2">
      <c r="A486" s="12" t="s">
        <v>140</v>
      </c>
      <c r="B486" s="20" t="s">
        <v>167</v>
      </c>
      <c r="C486" s="12">
        <v>407500</v>
      </c>
      <c r="D486" s="12" t="s">
        <v>405</v>
      </c>
      <c r="E486" s="12" t="s">
        <v>111</v>
      </c>
      <c r="F486" s="12" t="s">
        <v>111</v>
      </c>
      <c r="G486" s="54"/>
      <c r="H486" s="55"/>
      <c r="I486" s="54"/>
      <c r="J486" s="54"/>
      <c r="K486" s="14">
        <v>4</v>
      </c>
      <c r="L486" s="13">
        <v>1</v>
      </c>
      <c r="M486" s="54">
        <v>12540</v>
      </c>
      <c r="N486" s="56"/>
      <c r="O486" s="54"/>
      <c r="P486" s="55"/>
      <c r="Q486" s="54"/>
      <c r="R486" s="54"/>
      <c r="S486" s="54"/>
      <c r="T486" s="16">
        <v>12540</v>
      </c>
    </row>
    <row r="487" spans="1:20" s="72" customFormat="1" ht="15.75" outlineLevel="1" collapsed="1">
      <c r="A487" s="77"/>
      <c r="B487" s="78"/>
      <c r="C487" s="77"/>
      <c r="D487" s="78" t="s">
        <v>670</v>
      </c>
      <c r="E487" s="77"/>
      <c r="F487" s="77"/>
      <c r="G487" s="79">
        <f aca="true" t="shared" si="68" ref="G487:T487">SUBTOTAL(9,G478:G486)</f>
        <v>1301.656639999999</v>
      </c>
      <c r="H487" s="80">
        <f t="shared" si="68"/>
        <v>3106</v>
      </c>
      <c r="I487" s="79">
        <f t="shared" si="68"/>
        <v>293.86</v>
      </c>
      <c r="J487" s="79">
        <f t="shared" si="68"/>
        <v>180</v>
      </c>
      <c r="K487" s="81">
        <f t="shared" si="68"/>
        <v>4</v>
      </c>
      <c r="L487" s="82">
        <f t="shared" si="68"/>
        <v>1</v>
      </c>
      <c r="M487" s="79">
        <f t="shared" si="68"/>
        <v>12540</v>
      </c>
      <c r="N487" s="83">
        <f t="shared" si="68"/>
        <v>16.25</v>
      </c>
      <c r="O487" s="79">
        <f t="shared" si="68"/>
        <v>1170</v>
      </c>
      <c r="P487" s="80">
        <f t="shared" si="68"/>
        <v>0</v>
      </c>
      <c r="Q487" s="79">
        <f t="shared" si="68"/>
        <v>0</v>
      </c>
      <c r="R487" s="79">
        <f t="shared" si="68"/>
        <v>0</v>
      </c>
      <c r="S487" s="79">
        <f t="shared" si="68"/>
        <v>0</v>
      </c>
      <c r="T487" s="16">
        <f t="shared" si="68"/>
        <v>15485.516639999998</v>
      </c>
    </row>
    <row r="488" spans="1:20" s="57" customFormat="1" ht="15" outlineLevel="2">
      <c r="A488" s="5" t="s">
        <v>140</v>
      </c>
      <c r="B488" s="19" t="s">
        <v>243</v>
      </c>
      <c r="C488" s="6">
        <v>404435</v>
      </c>
      <c r="D488" s="5" t="s">
        <v>406</v>
      </c>
      <c r="E488" s="5" t="s">
        <v>107</v>
      </c>
      <c r="F488" s="7">
        <v>15</v>
      </c>
      <c r="G488" s="8">
        <v>904.6727490000001</v>
      </c>
      <c r="H488" s="9">
        <v>2613</v>
      </c>
      <c r="I488" s="8">
        <v>261.3</v>
      </c>
      <c r="J488" s="8"/>
      <c r="K488" s="15"/>
      <c r="L488" s="5"/>
      <c r="M488" s="8"/>
      <c r="N488" s="5"/>
      <c r="O488" s="8"/>
      <c r="P488" s="9"/>
      <c r="Q488" s="8"/>
      <c r="R488" s="8"/>
      <c r="S488" s="8"/>
      <c r="T488" s="16">
        <v>1165.972749</v>
      </c>
    </row>
    <row r="489" spans="1:20" s="57" customFormat="1" ht="15" outlineLevel="2">
      <c r="A489" s="5" t="s">
        <v>140</v>
      </c>
      <c r="B489" s="19" t="s">
        <v>243</v>
      </c>
      <c r="C489" s="6">
        <v>404435</v>
      </c>
      <c r="D489" s="5" t="s">
        <v>406</v>
      </c>
      <c r="E489" s="5" t="s">
        <v>107</v>
      </c>
      <c r="F489" s="7" t="s">
        <v>138</v>
      </c>
      <c r="G489" s="8">
        <v>5.4812460000000005</v>
      </c>
      <c r="H489" s="9">
        <v>4</v>
      </c>
      <c r="I489" s="8">
        <v>0.24</v>
      </c>
      <c r="J489" s="8"/>
      <c r="K489" s="15"/>
      <c r="L489" s="5"/>
      <c r="M489" s="8"/>
      <c r="N489" s="5"/>
      <c r="O489" s="8"/>
      <c r="P489" s="9"/>
      <c r="Q489" s="8"/>
      <c r="R489" s="8"/>
      <c r="S489" s="8"/>
      <c r="T489" s="16">
        <v>5.721246000000001</v>
      </c>
    </row>
    <row r="490" spans="1:20" s="57" customFormat="1" ht="15" outlineLevel="2">
      <c r="A490" s="5" t="s">
        <v>140</v>
      </c>
      <c r="B490" s="19" t="s">
        <v>243</v>
      </c>
      <c r="C490" s="6">
        <v>404435</v>
      </c>
      <c r="D490" s="5" t="s">
        <v>406</v>
      </c>
      <c r="E490" s="5" t="s">
        <v>107</v>
      </c>
      <c r="F490" s="7" t="s">
        <v>139</v>
      </c>
      <c r="G490" s="8">
        <v>18.310599999999997</v>
      </c>
      <c r="H490" s="9">
        <v>41</v>
      </c>
      <c r="I490" s="8">
        <v>2.46</v>
      </c>
      <c r="J490" s="8"/>
      <c r="K490" s="15"/>
      <c r="L490" s="5"/>
      <c r="M490" s="8"/>
      <c r="N490" s="5"/>
      <c r="O490" s="8"/>
      <c r="P490" s="9"/>
      <c r="Q490" s="8"/>
      <c r="R490" s="8"/>
      <c r="S490" s="8"/>
      <c r="T490" s="16">
        <v>20.770599999999998</v>
      </c>
    </row>
    <row r="491" spans="1:20" s="57" customFormat="1" ht="15" outlineLevel="2">
      <c r="A491" s="5" t="s">
        <v>140</v>
      </c>
      <c r="B491" s="19" t="s">
        <v>243</v>
      </c>
      <c r="C491" s="6">
        <v>404435</v>
      </c>
      <c r="D491" s="5" t="s">
        <v>406</v>
      </c>
      <c r="E491" s="5" t="s">
        <v>107</v>
      </c>
      <c r="F491" s="7" t="s">
        <v>116</v>
      </c>
      <c r="G491" s="8">
        <v>7.055125</v>
      </c>
      <c r="H491" s="9">
        <v>14</v>
      </c>
      <c r="I491" s="8">
        <v>6.72</v>
      </c>
      <c r="J491" s="8"/>
      <c r="K491" s="15"/>
      <c r="L491" s="5"/>
      <c r="M491" s="8"/>
      <c r="N491" s="5"/>
      <c r="O491" s="8"/>
      <c r="P491" s="9"/>
      <c r="Q491" s="8"/>
      <c r="R491" s="8"/>
      <c r="S491" s="8"/>
      <c r="T491" s="16">
        <v>13.775125</v>
      </c>
    </row>
    <row r="492" spans="1:20" s="57" customFormat="1" ht="15" outlineLevel="2">
      <c r="A492" s="5" t="s">
        <v>140</v>
      </c>
      <c r="B492" s="19" t="s">
        <v>243</v>
      </c>
      <c r="C492" s="6">
        <v>404435</v>
      </c>
      <c r="D492" s="5" t="s">
        <v>406</v>
      </c>
      <c r="E492" s="5" t="s">
        <v>107</v>
      </c>
      <c r="F492" s="5" t="s">
        <v>110</v>
      </c>
      <c r="G492" s="52"/>
      <c r="H492" s="53"/>
      <c r="I492" s="52"/>
      <c r="J492" s="52">
        <v>180</v>
      </c>
      <c r="K492" s="15"/>
      <c r="L492" s="5"/>
      <c r="M492" s="52"/>
      <c r="N492" s="5"/>
      <c r="O492" s="52"/>
      <c r="P492" s="53"/>
      <c r="Q492" s="52"/>
      <c r="R492" s="52"/>
      <c r="S492" s="52"/>
      <c r="T492" s="16">
        <v>180</v>
      </c>
    </row>
    <row r="493" spans="1:20" s="57" customFormat="1" ht="15" outlineLevel="2">
      <c r="A493" s="5" t="s">
        <v>140</v>
      </c>
      <c r="B493" s="19" t="s">
        <v>243</v>
      </c>
      <c r="C493" s="6">
        <v>404435</v>
      </c>
      <c r="D493" s="5" t="s">
        <v>406</v>
      </c>
      <c r="E493" s="5" t="s">
        <v>36</v>
      </c>
      <c r="F493" s="5" t="s">
        <v>36</v>
      </c>
      <c r="G493" s="52"/>
      <c r="H493" s="53"/>
      <c r="I493" s="52"/>
      <c r="J493" s="52"/>
      <c r="K493" s="15"/>
      <c r="L493" s="5"/>
      <c r="M493" s="52"/>
      <c r="N493" s="15">
        <v>2.5</v>
      </c>
      <c r="O493" s="52">
        <v>180</v>
      </c>
      <c r="P493" s="53"/>
      <c r="Q493" s="52"/>
      <c r="R493" s="52"/>
      <c r="S493" s="52"/>
      <c r="T493" s="16">
        <v>180</v>
      </c>
    </row>
    <row r="494" spans="1:20" s="57" customFormat="1" ht="15" outlineLevel="2">
      <c r="A494" s="5" t="s">
        <v>140</v>
      </c>
      <c r="B494" s="19" t="s">
        <v>243</v>
      </c>
      <c r="C494" s="6">
        <v>404435</v>
      </c>
      <c r="D494" s="5" t="s">
        <v>406</v>
      </c>
      <c r="E494" s="5" t="s">
        <v>107</v>
      </c>
      <c r="F494" s="7" t="s">
        <v>154</v>
      </c>
      <c r="G494" s="8">
        <v>6350.762000000001</v>
      </c>
      <c r="H494" s="9">
        <v>20493</v>
      </c>
      <c r="I494" s="8">
        <v>1229.58</v>
      </c>
      <c r="J494" s="8"/>
      <c r="K494" s="15"/>
      <c r="L494" s="5"/>
      <c r="M494" s="8"/>
      <c r="N494" s="5"/>
      <c r="O494" s="8"/>
      <c r="P494" s="9"/>
      <c r="Q494" s="8"/>
      <c r="R494" s="8"/>
      <c r="S494" s="8"/>
      <c r="T494" s="16">
        <v>7580.342000000001</v>
      </c>
    </row>
    <row r="495" spans="1:20" s="57" customFormat="1" ht="15" outlineLevel="2">
      <c r="A495" s="12" t="s">
        <v>140</v>
      </c>
      <c r="B495" s="20" t="s">
        <v>243</v>
      </c>
      <c r="C495" s="12">
        <v>404435</v>
      </c>
      <c r="D495" s="12" t="s">
        <v>406</v>
      </c>
      <c r="E495" s="12" t="s">
        <v>111</v>
      </c>
      <c r="F495" s="12" t="s">
        <v>111</v>
      </c>
      <c r="G495" s="54"/>
      <c r="H495" s="55"/>
      <c r="I495" s="54"/>
      <c r="J495" s="54"/>
      <c r="K495" s="14">
        <v>1</v>
      </c>
      <c r="L495" s="13">
        <v>0.3</v>
      </c>
      <c r="M495" s="54">
        <v>940.5</v>
      </c>
      <c r="N495" s="56"/>
      <c r="O495" s="54"/>
      <c r="P495" s="55"/>
      <c r="Q495" s="54"/>
      <c r="R495" s="54"/>
      <c r="S495" s="54"/>
      <c r="T495" s="16">
        <v>940.5</v>
      </c>
    </row>
    <row r="496" spans="1:20" s="57" customFormat="1" ht="15" outlineLevel="2">
      <c r="A496" s="5" t="s">
        <v>140</v>
      </c>
      <c r="B496" s="19" t="s">
        <v>243</v>
      </c>
      <c r="C496" s="6">
        <v>404435</v>
      </c>
      <c r="D496" s="5" t="s">
        <v>406</v>
      </c>
      <c r="E496" s="5" t="s">
        <v>133</v>
      </c>
      <c r="F496" s="5" t="s">
        <v>133</v>
      </c>
      <c r="G496" s="52"/>
      <c r="H496" s="53"/>
      <c r="I496" s="52"/>
      <c r="J496" s="52"/>
      <c r="K496" s="15"/>
      <c r="L496" s="5"/>
      <c r="M496" s="52"/>
      <c r="N496" s="5"/>
      <c r="O496" s="52"/>
      <c r="P496" s="53"/>
      <c r="Q496" s="52"/>
      <c r="R496" s="52"/>
      <c r="S496" s="52">
        <v>27.62</v>
      </c>
      <c r="T496" s="16">
        <v>27.62</v>
      </c>
    </row>
    <row r="497" spans="1:20" s="72" customFormat="1" ht="15.75" outlineLevel="1" collapsed="1">
      <c r="A497" s="77"/>
      <c r="B497" s="78"/>
      <c r="C497" s="77"/>
      <c r="D497" s="78" t="s">
        <v>671</v>
      </c>
      <c r="E497" s="77"/>
      <c r="F497" s="77"/>
      <c r="G497" s="79">
        <f aca="true" t="shared" si="69" ref="G497:T497">SUBTOTAL(9,G488:G496)</f>
        <v>7286.281720000001</v>
      </c>
      <c r="H497" s="80">
        <f t="shared" si="69"/>
        <v>23165</v>
      </c>
      <c r="I497" s="79">
        <f t="shared" si="69"/>
        <v>1500.3</v>
      </c>
      <c r="J497" s="79">
        <f t="shared" si="69"/>
        <v>180</v>
      </c>
      <c r="K497" s="81">
        <f t="shared" si="69"/>
        <v>1</v>
      </c>
      <c r="L497" s="82">
        <f t="shared" si="69"/>
        <v>0.3</v>
      </c>
      <c r="M497" s="79">
        <f t="shared" si="69"/>
        <v>940.5</v>
      </c>
      <c r="N497" s="83">
        <f t="shared" si="69"/>
        <v>2.5</v>
      </c>
      <c r="O497" s="79">
        <f t="shared" si="69"/>
        <v>180</v>
      </c>
      <c r="P497" s="80">
        <f t="shared" si="69"/>
        <v>0</v>
      </c>
      <c r="Q497" s="79">
        <f t="shared" si="69"/>
        <v>0</v>
      </c>
      <c r="R497" s="79">
        <f t="shared" si="69"/>
        <v>0</v>
      </c>
      <c r="S497" s="79">
        <f t="shared" si="69"/>
        <v>27.62</v>
      </c>
      <c r="T497" s="16">
        <f t="shared" si="69"/>
        <v>10114.701720000001</v>
      </c>
    </row>
    <row r="498" spans="1:20" s="57" customFormat="1" ht="15" outlineLevel="2">
      <c r="A498" s="5" t="s">
        <v>140</v>
      </c>
      <c r="B498" s="19" t="s">
        <v>247</v>
      </c>
      <c r="C498" s="6">
        <v>406600</v>
      </c>
      <c r="D498" s="5" t="s">
        <v>407</v>
      </c>
      <c r="E498" s="5" t="s">
        <v>107</v>
      </c>
      <c r="F498" s="7">
        <v>15</v>
      </c>
      <c r="G498" s="8">
        <v>8.28667</v>
      </c>
      <c r="H498" s="9">
        <v>24</v>
      </c>
      <c r="I498" s="8">
        <v>2.4</v>
      </c>
      <c r="J498" s="8"/>
      <c r="K498" s="15"/>
      <c r="L498" s="5"/>
      <c r="M498" s="8"/>
      <c r="N498" s="5"/>
      <c r="O498" s="8"/>
      <c r="P498" s="9"/>
      <c r="Q498" s="8"/>
      <c r="R498" s="8"/>
      <c r="S498" s="8"/>
      <c r="T498" s="16">
        <v>10.686670000000001</v>
      </c>
    </row>
    <row r="499" spans="1:20" s="57" customFormat="1" ht="15" outlineLevel="2">
      <c r="A499" s="5" t="s">
        <v>140</v>
      </c>
      <c r="B499" s="19" t="s">
        <v>247</v>
      </c>
      <c r="C499" s="6">
        <v>406600</v>
      </c>
      <c r="D499" s="5" t="s">
        <v>407</v>
      </c>
      <c r="E499" s="5" t="s">
        <v>107</v>
      </c>
      <c r="F499" s="7" t="s">
        <v>137</v>
      </c>
      <c r="G499" s="8">
        <v>5.1213365</v>
      </c>
      <c r="H499" s="9">
        <v>1</v>
      </c>
      <c r="I499" s="8">
        <v>0.06</v>
      </c>
      <c r="J499" s="8"/>
      <c r="K499" s="15"/>
      <c r="L499" s="5"/>
      <c r="M499" s="8"/>
      <c r="N499" s="5"/>
      <c r="O499" s="8"/>
      <c r="P499" s="9"/>
      <c r="Q499" s="8"/>
      <c r="R499" s="8"/>
      <c r="S499" s="8"/>
      <c r="T499" s="16">
        <v>5.1813365</v>
      </c>
    </row>
    <row r="500" spans="1:20" s="57" customFormat="1" ht="15" outlineLevel="2">
      <c r="A500" s="5" t="s">
        <v>140</v>
      </c>
      <c r="B500" s="19" t="s">
        <v>247</v>
      </c>
      <c r="C500" s="6">
        <v>406600</v>
      </c>
      <c r="D500" s="5" t="s">
        <v>407</v>
      </c>
      <c r="E500" s="5" t="s">
        <v>107</v>
      </c>
      <c r="F500" s="7" t="s">
        <v>138</v>
      </c>
      <c r="G500" s="8">
        <v>3.650793</v>
      </c>
      <c r="H500" s="9">
        <v>3</v>
      </c>
      <c r="I500" s="8">
        <v>0.18</v>
      </c>
      <c r="J500" s="8"/>
      <c r="K500" s="15"/>
      <c r="L500" s="5"/>
      <c r="M500" s="8"/>
      <c r="N500" s="5"/>
      <c r="O500" s="8"/>
      <c r="P500" s="9"/>
      <c r="Q500" s="8"/>
      <c r="R500" s="8"/>
      <c r="S500" s="8"/>
      <c r="T500" s="16">
        <v>3.8307930000000003</v>
      </c>
    </row>
    <row r="501" spans="1:20" s="57" customFormat="1" ht="15" outlineLevel="2">
      <c r="A501" s="5" t="s">
        <v>140</v>
      </c>
      <c r="B501" s="19" t="s">
        <v>247</v>
      </c>
      <c r="C501" s="6">
        <v>406600</v>
      </c>
      <c r="D501" s="5" t="s">
        <v>407</v>
      </c>
      <c r="E501" s="5" t="s">
        <v>107</v>
      </c>
      <c r="F501" s="7" t="s">
        <v>139</v>
      </c>
      <c r="G501" s="8">
        <v>0.44659999999999994</v>
      </c>
      <c r="H501" s="9">
        <v>1</v>
      </c>
      <c r="I501" s="8">
        <v>0.06</v>
      </c>
      <c r="J501" s="8"/>
      <c r="K501" s="15"/>
      <c r="L501" s="5"/>
      <c r="M501" s="8"/>
      <c r="N501" s="5"/>
      <c r="O501" s="8"/>
      <c r="P501" s="9"/>
      <c r="Q501" s="8"/>
      <c r="R501" s="8"/>
      <c r="S501" s="8"/>
      <c r="T501" s="16">
        <v>0.5065999999999999</v>
      </c>
    </row>
    <row r="502" spans="1:20" s="57" customFormat="1" ht="15" outlineLevel="2">
      <c r="A502" s="5" t="s">
        <v>140</v>
      </c>
      <c r="B502" s="19" t="s">
        <v>247</v>
      </c>
      <c r="C502" s="6">
        <v>406600</v>
      </c>
      <c r="D502" s="5" t="s">
        <v>407</v>
      </c>
      <c r="E502" s="5" t="s">
        <v>107</v>
      </c>
      <c r="F502" s="5" t="s">
        <v>110</v>
      </c>
      <c r="G502" s="52"/>
      <c r="H502" s="53"/>
      <c r="I502" s="52"/>
      <c r="J502" s="52">
        <v>165</v>
      </c>
      <c r="K502" s="15"/>
      <c r="L502" s="5"/>
      <c r="M502" s="52"/>
      <c r="N502" s="5"/>
      <c r="O502" s="52"/>
      <c r="P502" s="53"/>
      <c r="Q502" s="52"/>
      <c r="R502" s="52"/>
      <c r="S502" s="52"/>
      <c r="T502" s="16">
        <v>165</v>
      </c>
    </row>
    <row r="503" spans="1:20" s="57" customFormat="1" ht="15" outlineLevel="2">
      <c r="A503" s="5" t="s">
        <v>140</v>
      </c>
      <c r="B503" s="19" t="s">
        <v>247</v>
      </c>
      <c r="C503" s="6">
        <v>406600</v>
      </c>
      <c r="D503" s="5" t="s">
        <v>407</v>
      </c>
      <c r="E503" s="5" t="s">
        <v>36</v>
      </c>
      <c r="F503" s="5" t="s">
        <v>36</v>
      </c>
      <c r="G503" s="52"/>
      <c r="H503" s="53"/>
      <c r="I503" s="52"/>
      <c r="J503" s="52"/>
      <c r="K503" s="15"/>
      <c r="L503" s="5"/>
      <c r="M503" s="52"/>
      <c r="N503" s="15">
        <v>0.5</v>
      </c>
      <c r="O503" s="52">
        <v>36</v>
      </c>
      <c r="P503" s="53"/>
      <c r="Q503" s="52"/>
      <c r="R503" s="52"/>
      <c r="S503" s="52"/>
      <c r="T503" s="16">
        <v>36</v>
      </c>
    </row>
    <row r="504" spans="1:20" s="57" customFormat="1" ht="15" outlineLevel="2">
      <c r="A504" s="5" t="s">
        <v>140</v>
      </c>
      <c r="B504" s="19" t="s">
        <v>247</v>
      </c>
      <c r="C504" s="6">
        <v>406600</v>
      </c>
      <c r="D504" s="5" t="s">
        <v>407</v>
      </c>
      <c r="E504" s="5" t="s">
        <v>107</v>
      </c>
      <c r="F504" s="7" t="s">
        <v>154</v>
      </c>
      <c r="G504" s="8">
        <v>638.561</v>
      </c>
      <c r="H504" s="9">
        <v>2057</v>
      </c>
      <c r="I504" s="8">
        <v>123.42</v>
      </c>
      <c r="J504" s="8"/>
      <c r="K504" s="15"/>
      <c r="L504" s="5"/>
      <c r="M504" s="8"/>
      <c r="N504" s="5"/>
      <c r="O504" s="8"/>
      <c r="P504" s="9"/>
      <c r="Q504" s="8"/>
      <c r="R504" s="8"/>
      <c r="S504" s="8"/>
      <c r="T504" s="16">
        <v>761.981</v>
      </c>
    </row>
    <row r="505" spans="1:20" s="57" customFormat="1" ht="15" outlineLevel="2">
      <c r="A505" s="12" t="s">
        <v>140</v>
      </c>
      <c r="B505" s="20" t="s">
        <v>247</v>
      </c>
      <c r="C505" s="12">
        <v>406600</v>
      </c>
      <c r="D505" s="12" t="s">
        <v>407</v>
      </c>
      <c r="E505" s="12" t="s">
        <v>111</v>
      </c>
      <c r="F505" s="12" t="s">
        <v>111</v>
      </c>
      <c r="G505" s="54"/>
      <c r="H505" s="55"/>
      <c r="I505" s="54"/>
      <c r="J505" s="54"/>
      <c r="K505" s="14">
        <v>4</v>
      </c>
      <c r="L505" s="13">
        <v>0.25</v>
      </c>
      <c r="M505" s="54">
        <v>3135</v>
      </c>
      <c r="N505" s="56"/>
      <c r="O505" s="54"/>
      <c r="P505" s="55"/>
      <c r="Q505" s="54"/>
      <c r="R505" s="54"/>
      <c r="S505" s="54"/>
      <c r="T505" s="16">
        <v>3135</v>
      </c>
    </row>
    <row r="506" spans="1:20" s="72" customFormat="1" ht="15.75" outlineLevel="1" collapsed="1">
      <c r="A506" s="77"/>
      <c r="B506" s="78"/>
      <c r="C506" s="77"/>
      <c r="D506" s="78" t="s">
        <v>672</v>
      </c>
      <c r="E506" s="77"/>
      <c r="F506" s="77"/>
      <c r="G506" s="79">
        <f aca="true" t="shared" si="70" ref="G506:T506">SUBTOTAL(9,G498:G505)</f>
        <v>656.0663995</v>
      </c>
      <c r="H506" s="80">
        <f t="shared" si="70"/>
        <v>2086</v>
      </c>
      <c r="I506" s="79">
        <f t="shared" si="70"/>
        <v>126.12</v>
      </c>
      <c r="J506" s="79">
        <f t="shared" si="70"/>
        <v>165</v>
      </c>
      <c r="K506" s="81">
        <f t="shared" si="70"/>
        <v>4</v>
      </c>
      <c r="L506" s="82">
        <f t="shared" si="70"/>
        <v>0.25</v>
      </c>
      <c r="M506" s="79">
        <f t="shared" si="70"/>
        <v>3135</v>
      </c>
      <c r="N506" s="83">
        <f t="shared" si="70"/>
        <v>0.5</v>
      </c>
      <c r="O506" s="79">
        <f t="shared" si="70"/>
        <v>36</v>
      </c>
      <c r="P506" s="80">
        <f t="shared" si="70"/>
        <v>0</v>
      </c>
      <c r="Q506" s="79">
        <f t="shared" si="70"/>
        <v>0</v>
      </c>
      <c r="R506" s="79">
        <f t="shared" si="70"/>
        <v>0</v>
      </c>
      <c r="S506" s="79">
        <f t="shared" si="70"/>
        <v>0</v>
      </c>
      <c r="T506" s="16">
        <f t="shared" si="70"/>
        <v>4118.1863995</v>
      </c>
    </row>
    <row r="507" spans="1:20" s="57" customFormat="1" ht="15" outlineLevel="2">
      <c r="A507" s="5" t="s">
        <v>140</v>
      </c>
      <c r="B507" s="19" t="s">
        <v>167</v>
      </c>
      <c r="C507" s="6">
        <v>407650</v>
      </c>
      <c r="D507" s="5" t="s">
        <v>408</v>
      </c>
      <c r="E507" s="5" t="s">
        <v>107</v>
      </c>
      <c r="F507" s="7">
        <v>15</v>
      </c>
      <c r="G507" s="8">
        <v>1990.0103450000001</v>
      </c>
      <c r="H507" s="9">
        <v>5724</v>
      </c>
      <c r="I507" s="8">
        <v>572.4</v>
      </c>
      <c r="J507" s="8"/>
      <c r="K507" s="15"/>
      <c r="L507" s="5"/>
      <c r="M507" s="8"/>
      <c r="N507" s="5"/>
      <c r="O507" s="8"/>
      <c r="P507" s="9"/>
      <c r="Q507" s="8"/>
      <c r="R507" s="8"/>
      <c r="S507" s="8"/>
      <c r="T507" s="16">
        <v>2562.4103450000002</v>
      </c>
    </row>
    <row r="508" spans="1:20" s="57" customFormat="1" ht="15" outlineLevel="2">
      <c r="A508" s="5" t="s">
        <v>140</v>
      </c>
      <c r="B508" s="19" t="s">
        <v>167</v>
      </c>
      <c r="C508" s="6">
        <v>407650</v>
      </c>
      <c r="D508" s="5" t="s">
        <v>408</v>
      </c>
      <c r="E508" s="5" t="s">
        <v>107</v>
      </c>
      <c r="F508" s="7" t="s">
        <v>137</v>
      </c>
      <c r="G508" s="8">
        <v>15.549490500000001</v>
      </c>
      <c r="H508" s="9">
        <v>6</v>
      </c>
      <c r="I508" s="8">
        <v>0.36</v>
      </c>
      <c r="J508" s="8"/>
      <c r="K508" s="15"/>
      <c r="L508" s="5"/>
      <c r="M508" s="8"/>
      <c r="N508" s="5"/>
      <c r="O508" s="8"/>
      <c r="P508" s="9"/>
      <c r="Q508" s="8"/>
      <c r="R508" s="8"/>
      <c r="S508" s="8"/>
      <c r="T508" s="16">
        <v>15.9094905</v>
      </c>
    </row>
    <row r="509" spans="1:20" s="57" customFormat="1" ht="15" outlineLevel="2">
      <c r="A509" s="5" t="s">
        <v>140</v>
      </c>
      <c r="B509" s="19" t="s">
        <v>167</v>
      </c>
      <c r="C509" s="6">
        <v>407650</v>
      </c>
      <c r="D509" s="5" t="s">
        <v>408</v>
      </c>
      <c r="E509" s="5" t="s">
        <v>107</v>
      </c>
      <c r="F509" s="7" t="s">
        <v>138</v>
      </c>
      <c r="G509" s="8">
        <v>63.66133500000001</v>
      </c>
      <c r="H509" s="9">
        <v>51</v>
      </c>
      <c r="I509" s="8">
        <v>3.06</v>
      </c>
      <c r="J509" s="8"/>
      <c r="K509" s="15"/>
      <c r="L509" s="5"/>
      <c r="M509" s="8"/>
      <c r="N509" s="5"/>
      <c r="O509" s="8"/>
      <c r="P509" s="9"/>
      <c r="Q509" s="8"/>
      <c r="R509" s="8"/>
      <c r="S509" s="8"/>
      <c r="T509" s="16">
        <v>66.72133500000001</v>
      </c>
    </row>
    <row r="510" spans="1:20" s="57" customFormat="1" ht="15" outlineLevel="2">
      <c r="A510" s="5" t="s">
        <v>140</v>
      </c>
      <c r="B510" s="19" t="s">
        <v>167</v>
      </c>
      <c r="C510" s="6">
        <v>407650</v>
      </c>
      <c r="D510" s="5" t="s">
        <v>408</v>
      </c>
      <c r="E510" s="5" t="s">
        <v>107</v>
      </c>
      <c r="F510" s="7" t="s">
        <v>139</v>
      </c>
      <c r="G510" s="8">
        <v>286.38224999999994</v>
      </c>
      <c r="H510" s="9">
        <v>222</v>
      </c>
      <c r="I510" s="8">
        <v>13.32</v>
      </c>
      <c r="J510" s="8"/>
      <c r="K510" s="15"/>
      <c r="L510" s="5"/>
      <c r="M510" s="8"/>
      <c r="N510" s="5"/>
      <c r="O510" s="8"/>
      <c r="P510" s="9"/>
      <c r="Q510" s="8"/>
      <c r="R510" s="8"/>
      <c r="S510" s="8"/>
      <c r="T510" s="16">
        <v>299.70224999999994</v>
      </c>
    </row>
    <row r="511" spans="1:20" s="57" customFormat="1" ht="15" outlineLevel="2">
      <c r="A511" s="5" t="s">
        <v>140</v>
      </c>
      <c r="B511" s="19" t="s">
        <v>167</v>
      </c>
      <c r="C511" s="6">
        <v>407650</v>
      </c>
      <c r="D511" s="5" t="s">
        <v>408</v>
      </c>
      <c r="E511" s="5" t="s">
        <v>107</v>
      </c>
      <c r="F511" s="7" t="s">
        <v>116</v>
      </c>
      <c r="G511" s="8">
        <v>12.3718672</v>
      </c>
      <c r="H511" s="9">
        <v>17</v>
      </c>
      <c r="I511" s="8">
        <v>8.16</v>
      </c>
      <c r="J511" s="8"/>
      <c r="K511" s="15"/>
      <c r="L511" s="5"/>
      <c r="M511" s="8"/>
      <c r="N511" s="5"/>
      <c r="O511" s="8"/>
      <c r="P511" s="9"/>
      <c r="Q511" s="8"/>
      <c r="R511" s="8"/>
      <c r="S511" s="8"/>
      <c r="T511" s="16">
        <v>20.5318672</v>
      </c>
    </row>
    <row r="512" spans="1:20" s="57" customFormat="1" ht="15" outlineLevel="2">
      <c r="A512" s="5" t="s">
        <v>140</v>
      </c>
      <c r="B512" s="19" t="s">
        <v>167</v>
      </c>
      <c r="C512" s="6">
        <v>407650</v>
      </c>
      <c r="D512" s="5" t="s">
        <v>408</v>
      </c>
      <c r="E512" s="5" t="s">
        <v>107</v>
      </c>
      <c r="F512" s="5" t="s">
        <v>110</v>
      </c>
      <c r="G512" s="52"/>
      <c r="H512" s="53"/>
      <c r="I512" s="52"/>
      <c r="J512" s="52">
        <v>180</v>
      </c>
      <c r="K512" s="15"/>
      <c r="L512" s="5"/>
      <c r="M512" s="52"/>
      <c r="N512" s="5"/>
      <c r="O512" s="52"/>
      <c r="P512" s="53"/>
      <c r="Q512" s="52"/>
      <c r="R512" s="52"/>
      <c r="S512" s="52"/>
      <c r="T512" s="16">
        <v>180</v>
      </c>
    </row>
    <row r="513" spans="1:20" s="57" customFormat="1" ht="15" outlineLevel="2">
      <c r="A513" s="5" t="s">
        <v>140</v>
      </c>
      <c r="B513" s="19" t="s">
        <v>167</v>
      </c>
      <c r="C513" s="6">
        <v>407650</v>
      </c>
      <c r="D513" s="5" t="s">
        <v>408</v>
      </c>
      <c r="E513" s="5" t="s">
        <v>36</v>
      </c>
      <c r="F513" s="5" t="s">
        <v>36</v>
      </c>
      <c r="G513" s="52"/>
      <c r="H513" s="53"/>
      <c r="I513" s="52"/>
      <c r="J513" s="52"/>
      <c r="K513" s="15"/>
      <c r="L513" s="5"/>
      <c r="M513" s="52"/>
      <c r="N513" s="15">
        <v>1.75</v>
      </c>
      <c r="O513" s="52">
        <v>126</v>
      </c>
      <c r="P513" s="53"/>
      <c r="Q513" s="52"/>
      <c r="R513" s="52"/>
      <c r="S513" s="52"/>
      <c r="T513" s="16">
        <v>126</v>
      </c>
    </row>
    <row r="514" spans="1:20" s="57" customFormat="1" ht="15" outlineLevel="2">
      <c r="A514" s="12" t="s">
        <v>140</v>
      </c>
      <c r="B514" s="20" t="s">
        <v>167</v>
      </c>
      <c r="C514" s="12">
        <v>407650</v>
      </c>
      <c r="D514" s="12" t="s">
        <v>408</v>
      </c>
      <c r="E514" s="12" t="s">
        <v>111</v>
      </c>
      <c r="F514" s="12" t="s">
        <v>111</v>
      </c>
      <c r="G514" s="54"/>
      <c r="H514" s="55"/>
      <c r="I514" s="54"/>
      <c r="J514" s="54"/>
      <c r="K514" s="14">
        <v>4</v>
      </c>
      <c r="L514" s="13">
        <v>0.75</v>
      </c>
      <c r="M514" s="54">
        <v>9405</v>
      </c>
      <c r="N514" s="56"/>
      <c r="O514" s="54"/>
      <c r="P514" s="55"/>
      <c r="Q514" s="54"/>
      <c r="R514" s="54"/>
      <c r="S514" s="54"/>
      <c r="T514" s="16">
        <v>9405</v>
      </c>
    </row>
    <row r="515" spans="1:20" s="57" customFormat="1" ht="15" outlineLevel="2">
      <c r="A515" s="5" t="s">
        <v>140</v>
      </c>
      <c r="B515" s="19" t="s">
        <v>167</v>
      </c>
      <c r="C515" s="6">
        <v>407650</v>
      </c>
      <c r="D515" s="5" t="s">
        <v>408</v>
      </c>
      <c r="E515" s="5" t="s">
        <v>133</v>
      </c>
      <c r="F515" s="5" t="s">
        <v>133</v>
      </c>
      <c r="G515" s="52"/>
      <c r="H515" s="53"/>
      <c r="I515" s="52"/>
      <c r="J515" s="52"/>
      <c r="K515" s="15"/>
      <c r="L515" s="5"/>
      <c r="M515" s="52"/>
      <c r="N515" s="5"/>
      <c r="O515" s="52"/>
      <c r="P515" s="53"/>
      <c r="Q515" s="52"/>
      <c r="R515" s="52"/>
      <c r="S515" s="52">
        <v>45.16</v>
      </c>
      <c r="T515" s="16">
        <v>45.16</v>
      </c>
    </row>
    <row r="516" spans="1:20" s="72" customFormat="1" ht="15.75" outlineLevel="1" collapsed="1">
      <c r="A516" s="77"/>
      <c r="B516" s="78"/>
      <c r="C516" s="77"/>
      <c r="D516" s="78" t="s">
        <v>673</v>
      </c>
      <c r="E516" s="77"/>
      <c r="F516" s="77"/>
      <c r="G516" s="79">
        <f aca="true" t="shared" si="71" ref="G516:T516">SUBTOTAL(9,G507:G515)</f>
        <v>2367.9752877</v>
      </c>
      <c r="H516" s="80">
        <f t="shared" si="71"/>
        <v>6020</v>
      </c>
      <c r="I516" s="79">
        <f t="shared" si="71"/>
        <v>597.3</v>
      </c>
      <c r="J516" s="79">
        <f t="shared" si="71"/>
        <v>180</v>
      </c>
      <c r="K516" s="81">
        <f t="shared" si="71"/>
        <v>4</v>
      </c>
      <c r="L516" s="82">
        <f t="shared" si="71"/>
        <v>0.75</v>
      </c>
      <c r="M516" s="79">
        <f t="shared" si="71"/>
        <v>9405</v>
      </c>
      <c r="N516" s="83">
        <f t="shared" si="71"/>
        <v>1.75</v>
      </c>
      <c r="O516" s="79">
        <f t="shared" si="71"/>
        <v>126</v>
      </c>
      <c r="P516" s="80">
        <f t="shared" si="71"/>
        <v>0</v>
      </c>
      <c r="Q516" s="79">
        <f t="shared" si="71"/>
        <v>0</v>
      </c>
      <c r="R516" s="79">
        <f t="shared" si="71"/>
        <v>0</v>
      </c>
      <c r="S516" s="79">
        <f t="shared" si="71"/>
        <v>45.16</v>
      </c>
      <c r="T516" s="16">
        <f t="shared" si="71"/>
        <v>12721.4352877</v>
      </c>
    </row>
    <row r="517" spans="1:20" s="57" customFormat="1" ht="15" outlineLevel="2">
      <c r="A517" s="5" t="s">
        <v>140</v>
      </c>
      <c r="B517" s="19" t="s">
        <v>226</v>
      </c>
      <c r="C517" s="6" t="s">
        <v>228</v>
      </c>
      <c r="D517" s="5" t="s">
        <v>409</v>
      </c>
      <c r="E517" s="5" t="s">
        <v>107</v>
      </c>
      <c r="F517" s="7" t="s">
        <v>139</v>
      </c>
      <c r="G517" s="8">
        <v>1.3397999999999999</v>
      </c>
      <c r="H517" s="9">
        <v>3</v>
      </c>
      <c r="I517" s="8">
        <v>0.18</v>
      </c>
      <c r="J517" s="8"/>
      <c r="K517" s="15"/>
      <c r="L517" s="5"/>
      <c r="M517" s="8"/>
      <c r="N517" s="5"/>
      <c r="O517" s="8"/>
      <c r="P517" s="9"/>
      <c r="Q517" s="8"/>
      <c r="R517" s="8"/>
      <c r="S517" s="8"/>
      <c r="T517" s="16">
        <v>1.5197999999999998</v>
      </c>
    </row>
    <row r="518" spans="1:20" s="57" customFormat="1" ht="15" outlineLevel="2">
      <c r="A518" s="5" t="s">
        <v>140</v>
      </c>
      <c r="B518" s="19" t="s">
        <v>226</v>
      </c>
      <c r="C518" s="6" t="s">
        <v>228</v>
      </c>
      <c r="D518" s="5" t="s">
        <v>409</v>
      </c>
      <c r="E518" s="5" t="s">
        <v>107</v>
      </c>
      <c r="F518" s="5" t="s">
        <v>110</v>
      </c>
      <c r="G518" s="52"/>
      <c r="H518" s="53"/>
      <c r="I518" s="52"/>
      <c r="J518" s="52">
        <v>30</v>
      </c>
      <c r="K518" s="15"/>
      <c r="L518" s="5"/>
      <c r="M518" s="52"/>
      <c r="N518" s="5"/>
      <c r="O518" s="52"/>
      <c r="P518" s="53"/>
      <c r="Q518" s="52"/>
      <c r="R518" s="52"/>
      <c r="S518" s="52"/>
      <c r="T518" s="16">
        <v>30</v>
      </c>
    </row>
    <row r="519" spans="1:20" s="57" customFormat="1" ht="15" outlineLevel="2">
      <c r="A519" s="5" t="s">
        <v>140</v>
      </c>
      <c r="B519" s="19" t="s">
        <v>226</v>
      </c>
      <c r="C519" s="6" t="s">
        <v>495</v>
      </c>
      <c r="D519" s="5" t="s">
        <v>409</v>
      </c>
      <c r="E519" s="5" t="s">
        <v>107</v>
      </c>
      <c r="F519" s="7" t="s">
        <v>860</v>
      </c>
      <c r="G519" s="8">
        <v>0.88</v>
      </c>
      <c r="H519" s="9"/>
      <c r="I519" s="8"/>
      <c r="J519" s="8"/>
      <c r="K519" s="15"/>
      <c r="L519" s="5"/>
      <c r="M519" s="8"/>
      <c r="N519" s="5"/>
      <c r="O519" s="8"/>
      <c r="P519" s="9"/>
      <c r="Q519" s="8"/>
      <c r="R519" s="8"/>
      <c r="S519" s="8"/>
      <c r="T519" s="16">
        <v>0.88</v>
      </c>
    </row>
    <row r="520" spans="1:20" s="72" customFormat="1" ht="15.75" outlineLevel="1" collapsed="1">
      <c r="A520" s="77"/>
      <c r="B520" s="78"/>
      <c r="C520" s="77"/>
      <c r="D520" s="78" t="s">
        <v>674</v>
      </c>
      <c r="E520" s="77"/>
      <c r="F520" s="77"/>
      <c r="G520" s="79">
        <f aca="true" t="shared" si="72" ref="G520:T520">SUBTOTAL(9,G517:G519)</f>
        <v>2.2197999999999998</v>
      </c>
      <c r="H520" s="80">
        <f t="shared" si="72"/>
        <v>3</v>
      </c>
      <c r="I520" s="79">
        <f t="shared" si="72"/>
        <v>0.18</v>
      </c>
      <c r="J520" s="79">
        <f t="shared" si="72"/>
        <v>30</v>
      </c>
      <c r="K520" s="81">
        <f t="shared" si="72"/>
        <v>0</v>
      </c>
      <c r="L520" s="82">
        <f t="shared" si="72"/>
        <v>0</v>
      </c>
      <c r="M520" s="79">
        <f t="shared" si="72"/>
        <v>0</v>
      </c>
      <c r="N520" s="83">
        <f t="shared" si="72"/>
        <v>0</v>
      </c>
      <c r="O520" s="79">
        <f t="shared" si="72"/>
        <v>0</v>
      </c>
      <c r="P520" s="80">
        <f t="shared" si="72"/>
        <v>0</v>
      </c>
      <c r="Q520" s="79">
        <f t="shared" si="72"/>
        <v>0</v>
      </c>
      <c r="R520" s="79">
        <f t="shared" si="72"/>
        <v>0</v>
      </c>
      <c r="S520" s="79">
        <f t="shared" si="72"/>
        <v>0</v>
      </c>
      <c r="T520" s="16">
        <f t="shared" si="72"/>
        <v>32.3998</v>
      </c>
    </row>
    <row r="521" spans="1:20" s="57" customFormat="1" ht="15" outlineLevel="2">
      <c r="A521" s="5" t="s">
        <v>140</v>
      </c>
      <c r="B521" s="19" t="s">
        <v>243</v>
      </c>
      <c r="C521" s="6">
        <v>404415</v>
      </c>
      <c r="D521" s="5" t="s">
        <v>410</v>
      </c>
      <c r="E521" s="5" t="s">
        <v>107</v>
      </c>
      <c r="F521" s="7">
        <v>15</v>
      </c>
      <c r="G521" s="8">
        <v>2681.2936210000003</v>
      </c>
      <c r="H521" s="9">
        <v>7753</v>
      </c>
      <c r="I521" s="8">
        <v>775.3</v>
      </c>
      <c r="J521" s="8"/>
      <c r="K521" s="15"/>
      <c r="L521" s="5"/>
      <c r="M521" s="8"/>
      <c r="N521" s="5"/>
      <c r="O521" s="8"/>
      <c r="P521" s="9"/>
      <c r="Q521" s="8"/>
      <c r="R521" s="8"/>
      <c r="S521" s="8"/>
      <c r="T521" s="16">
        <v>3456.5936210000004</v>
      </c>
    </row>
    <row r="522" spans="1:20" s="57" customFormat="1" ht="15" outlineLevel="2">
      <c r="A522" s="5" t="s">
        <v>140</v>
      </c>
      <c r="B522" s="19" t="s">
        <v>243</v>
      </c>
      <c r="C522" s="6">
        <v>404415</v>
      </c>
      <c r="D522" s="5" t="s">
        <v>410</v>
      </c>
      <c r="E522" s="5" t="s">
        <v>107</v>
      </c>
      <c r="F522" s="7" t="s">
        <v>137</v>
      </c>
      <c r="G522" s="8">
        <v>4.94616</v>
      </c>
      <c r="H522" s="9">
        <v>1</v>
      </c>
      <c r="I522" s="8">
        <v>0.06</v>
      </c>
      <c r="J522" s="8"/>
      <c r="K522" s="15"/>
      <c r="L522" s="5"/>
      <c r="M522" s="8"/>
      <c r="N522" s="5"/>
      <c r="O522" s="8"/>
      <c r="P522" s="9"/>
      <c r="Q522" s="8"/>
      <c r="R522" s="8"/>
      <c r="S522" s="8"/>
      <c r="T522" s="16">
        <v>5.0061599999999995</v>
      </c>
    </row>
    <row r="523" spans="1:20" s="57" customFormat="1" ht="15" outlineLevel="2">
      <c r="A523" s="5" t="s">
        <v>140</v>
      </c>
      <c r="B523" s="19" t="s">
        <v>243</v>
      </c>
      <c r="C523" s="6">
        <v>404415</v>
      </c>
      <c r="D523" s="5" t="s">
        <v>410</v>
      </c>
      <c r="E523" s="5" t="s">
        <v>107</v>
      </c>
      <c r="F523" s="7" t="s">
        <v>138</v>
      </c>
      <c r="G523" s="8">
        <v>2.2956510000000003</v>
      </c>
      <c r="H523" s="9">
        <v>2</v>
      </c>
      <c r="I523" s="8">
        <v>0.12</v>
      </c>
      <c r="J523" s="8"/>
      <c r="K523" s="15"/>
      <c r="L523" s="5"/>
      <c r="M523" s="8"/>
      <c r="N523" s="5"/>
      <c r="O523" s="8"/>
      <c r="P523" s="9"/>
      <c r="Q523" s="8"/>
      <c r="R523" s="8"/>
      <c r="S523" s="8"/>
      <c r="T523" s="16">
        <v>2.4156510000000004</v>
      </c>
    </row>
    <row r="524" spans="1:20" s="57" customFormat="1" ht="15" outlineLevel="2">
      <c r="A524" s="5" t="s">
        <v>140</v>
      </c>
      <c r="B524" s="19" t="s">
        <v>243</v>
      </c>
      <c r="C524" s="6">
        <v>404415</v>
      </c>
      <c r="D524" s="5" t="s">
        <v>410</v>
      </c>
      <c r="E524" s="5" t="s">
        <v>107</v>
      </c>
      <c r="F524" s="7" t="s">
        <v>139</v>
      </c>
      <c r="G524" s="8">
        <v>250.89277499999997</v>
      </c>
      <c r="H524" s="9">
        <v>880</v>
      </c>
      <c r="I524" s="8">
        <v>52.8</v>
      </c>
      <c r="J524" s="8"/>
      <c r="K524" s="15"/>
      <c r="L524" s="5"/>
      <c r="M524" s="8"/>
      <c r="N524" s="5"/>
      <c r="O524" s="8"/>
      <c r="P524" s="9"/>
      <c r="Q524" s="8"/>
      <c r="R524" s="8"/>
      <c r="S524" s="8"/>
      <c r="T524" s="16">
        <v>303.692775</v>
      </c>
    </row>
    <row r="525" spans="1:20" s="57" customFormat="1" ht="15" outlineLevel="2">
      <c r="A525" s="5" t="s">
        <v>140</v>
      </c>
      <c r="B525" s="19" t="s">
        <v>243</v>
      </c>
      <c r="C525" s="6">
        <v>404415</v>
      </c>
      <c r="D525" s="5" t="s">
        <v>410</v>
      </c>
      <c r="E525" s="5" t="s">
        <v>107</v>
      </c>
      <c r="F525" s="5" t="s">
        <v>110</v>
      </c>
      <c r="G525" s="52"/>
      <c r="H525" s="53"/>
      <c r="I525" s="52"/>
      <c r="J525" s="52">
        <v>180</v>
      </c>
      <c r="K525" s="15"/>
      <c r="L525" s="5"/>
      <c r="M525" s="52"/>
      <c r="N525" s="5"/>
      <c r="O525" s="52"/>
      <c r="P525" s="53"/>
      <c r="Q525" s="52"/>
      <c r="R525" s="52"/>
      <c r="S525" s="52"/>
      <c r="T525" s="16">
        <v>180</v>
      </c>
    </row>
    <row r="526" spans="1:20" s="57" customFormat="1" ht="15" outlineLevel="2">
      <c r="A526" s="5" t="s">
        <v>140</v>
      </c>
      <c r="B526" s="19" t="s">
        <v>243</v>
      </c>
      <c r="C526" s="6">
        <v>404415</v>
      </c>
      <c r="D526" s="5" t="s">
        <v>410</v>
      </c>
      <c r="E526" s="5" t="s">
        <v>107</v>
      </c>
      <c r="F526" s="7" t="s">
        <v>154</v>
      </c>
      <c r="G526" s="8">
        <v>2882.6270000000004</v>
      </c>
      <c r="H526" s="9">
        <v>9279</v>
      </c>
      <c r="I526" s="8">
        <v>556.74</v>
      </c>
      <c r="J526" s="8"/>
      <c r="K526" s="15"/>
      <c r="L526" s="5"/>
      <c r="M526" s="8"/>
      <c r="N526" s="5"/>
      <c r="O526" s="8"/>
      <c r="P526" s="9"/>
      <c r="Q526" s="8"/>
      <c r="R526" s="8"/>
      <c r="S526" s="8"/>
      <c r="T526" s="16">
        <v>3439.367</v>
      </c>
    </row>
    <row r="527" spans="1:20" s="57" customFormat="1" ht="15" outlineLevel="2">
      <c r="A527" s="12" t="s">
        <v>140</v>
      </c>
      <c r="B527" s="20" t="s">
        <v>243</v>
      </c>
      <c r="C527" s="12">
        <v>404415</v>
      </c>
      <c r="D527" s="12" t="s">
        <v>410</v>
      </c>
      <c r="E527" s="12" t="s">
        <v>111</v>
      </c>
      <c r="F527" s="12" t="s">
        <v>111</v>
      </c>
      <c r="G527" s="54"/>
      <c r="H527" s="55"/>
      <c r="I527" s="54"/>
      <c r="J527" s="54"/>
      <c r="K527" s="14">
        <v>1</v>
      </c>
      <c r="L527" s="13">
        <v>0.16</v>
      </c>
      <c r="M527" s="54">
        <v>501.6</v>
      </c>
      <c r="N527" s="56"/>
      <c r="O527" s="54"/>
      <c r="P527" s="55"/>
      <c r="Q527" s="54"/>
      <c r="R527" s="54"/>
      <c r="S527" s="54"/>
      <c r="T527" s="16">
        <v>501.6</v>
      </c>
    </row>
    <row r="528" spans="1:20" s="72" customFormat="1" ht="15.75" outlineLevel="1" collapsed="1">
      <c r="A528" s="77"/>
      <c r="B528" s="78"/>
      <c r="C528" s="77"/>
      <c r="D528" s="78" t="s">
        <v>675</v>
      </c>
      <c r="E528" s="77"/>
      <c r="F528" s="77"/>
      <c r="G528" s="79">
        <f aca="true" t="shared" si="73" ref="G528:T528">SUBTOTAL(9,G521:G527)</f>
        <v>5822.055207</v>
      </c>
      <c r="H528" s="80">
        <f t="shared" si="73"/>
        <v>17915</v>
      </c>
      <c r="I528" s="79">
        <f t="shared" si="73"/>
        <v>1385.02</v>
      </c>
      <c r="J528" s="79">
        <f t="shared" si="73"/>
        <v>180</v>
      </c>
      <c r="K528" s="81">
        <f t="shared" si="73"/>
        <v>1</v>
      </c>
      <c r="L528" s="82">
        <f t="shared" si="73"/>
        <v>0.16</v>
      </c>
      <c r="M528" s="79">
        <f t="shared" si="73"/>
        <v>501.6</v>
      </c>
      <c r="N528" s="83">
        <f t="shared" si="73"/>
        <v>0</v>
      </c>
      <c r="O528" s="79">
        <f t="shared" si="73"/>
        <v>0</v>
      </c>
      <c r="P528" s="80">
        <f t="shared" si="73"/>
        <v>0</v>
      </c>
      <c r="Q528" s="79">
        <f t="shared" si="73"/>
        <v>0</v>
      </c>
      <c r="R528" s="79">
        <f t="shared" si="73"/>
        <v>0</v>
      </c>
      <c r="S528" s="79">
        <f t="shared" si="73"/>
        <v>0</v>
      </c>
      <c r="T528" s="16">
        <f t="shared" si="73"/>
        <v>7888.675207</v>
      </c>
    </row>
    <row r="529" spans="1:20" s="57" customFormat="1" ht="15" outlineLevel="2">
      <c r="A529" s="5" t="s">
        <v>140</v>
      </c>
      <c r="B529" s="19" t="s">
        <v>247</v>
      </c>
      <c r="C529" s="6">
        <v>406800</v>
      </c>
      <c r="D529" s="5" t="s">
        <v>411</v>
      </c>
      <c r="E529" s="5" t="s">
        <v>107</v>
      </c>
      <c r="F529" s="7">
        <v>15</v>
      </c>
      <c r="G529" s="8">
        <v>0.6896980000000001</v>
      </c>
      <c r="H529" s="9">
        <v>2</v>
      </c>
      <c r="I529" s="8">
        <v>0.2</v>
      </c>
      <c r="J529" s="8"/>
      <c r="K529" s="15"/>
      <c r="L529" s="5"/>
      <c r="M529" s="8"/>
      <c r="N529" s="5"/>
      <c r="O529" s="8"/>
      <c r="P529" s="9"/>
      <c r="Q529" s="8"/>
      <c r="R529" s="8"/>
      <c r="S529" s="8"/>
      <c r="T529" s="16">
        <v>0.8896980000000001</v>
      </c>
    </row>
    <row r="530" spans="1:20" s="57" customFormat="1" ht="15" outlineLevel="2">
      <c r="A530" s="5" t="s">
        <v>140</v>
      </c>
      <c r="B530" s="19" t="s">
        <v>247</v>
      </c>
      <c r="C530" s="6">
        <v>406800</v>
      </c>
      <c r="D530" s="5" t="s">
        <v>411</v>
      </c>
      <c r="E530" s="5" t="s">
        <v>107</v>
      </c>
      <c r="F530" s="7" t="s">
        <v>137</v>
      </c>
      <c r="G530" s="8">
        <v>1.7620695000000002</v>
      </c>
      <c r="H530" s="9">
        <v>1</v>
      </c>
      <c r="I530" s="8">
        <v>0.06</v>
      </c>
      <c r="J530" s="8"/>
      <c r="K530" s="15"/>
      <c r="L530" s="5"/>
      <c r="M530" s="8"/>
      <c r="N530" s="5"/>
      <c r="O530" s="8"/>
      <c r="P530" s="9"/>
      <c r="Q530" s="8"/>
      <c r="R530" s="8"/>
      <c r="S530" s="8"/>
      <c r="T530" s="16">
        <v>1.8220695000000002</v>
      </c>
    </row>
    <row r="531" spans="1:20" s="57" customFormat="1" ht="15" outlineLevel="2">
      <c r="A531" s="5" t="s">
        <v>140</v>
      </c>
      <c r="B531" s="19" t="s">
        <v>247</v>
      </c>
      <c r="C531" s="6">
        <v>406800</v>
      </c>
      <c r="D531" s="5" t="s">
        <v>411</v>
      </c>
      <c r="E531" s="5" t="s">
        <v>107</v>
      </c>
      <c r="F531" s="7" t="s">
        <v>138</v>
      </c>
      <c r="G531" s="8">
        <v>4.277799000000001</v>
      </c>
      <c r="H531" s="9">
        <v>4</v>
      </c>
      <c r="I531" s="8">
        <v>0.24</v>
      </c>
      <c r="J531" s="8"/>
      <c r="K531" s="15"/>
      <c r="L531" s="5"/>
      <c r="M531" s="8"/>
      <c r="N531" s="5"/>
      <c r="O531" s="8"/>
      <c r="P531" s="9"/>
      <c r="Q531" s="8"/>
      <c r="R531" s="8"/>
      <c r="S531" s="8"/>
      <c r="T531" s="16">
        <v>4.517799000000001</v>
      </c>
    </row>
    <row r="532" spans="1:20" s="57" customFormat="1" ht="15" outlineLevel="2">
      <c r="A532" s="5" t="s">
        <v>140</v>
      </c>
      <c r="B532" s="19" t="s">
        <v>247</v>
      </c>
      <c r="C532" s="6">
        <v>406800</v>
      </c>
      <c r="D532" s="5" t="s">
        <v>411</v>
      </c>
      <c r="E532" s="5" t="s">
        <v>107</v>
      </c>
      <c r="F532" s="7" t="s">
        <v>139</v>
      </c>
      <c r="G532" s="8">
        <v>0.44659999999999994</v>
      </c>
      <c r="H532" s="9">
        <v>1</v>
      </c>
      <c r="I532" s="8">
        <v>0.06</v>
      </c>
      <c r="J532" s="8"/>
      <c r="K532" s="15"/>
      <c r="L532" s="5"/>
      <c r="M532" s="8"/>
      <c r="N532" s="5"/>
      <c r="O532" s="8"/>
      <c r="P532" s="9"/>
      <c r="Q532" s="8"/>
      <c r="R532" s="8"/>
      <c r="S532" s="8"/>
      <c r="T532" s="16">
        <v>0.5065999999999999</v>
      </c>
    </row>
    <row r="533" spans="1:20" s="57" customFormat="1" ht="15" outlineLevel="2">
      <c r="A533" s="5" t="s">
        <v>140</v>
      </c>
      <c r="B533" s="19" t="s">
        <v>247</v>
      </c>
      <c r="C533" s="6">
        <v>406800</v>
      </c>
      <c r="D533" s="5" t="s">
        <v>411</v>
      </c>
      <c r="E533" s="5" t="s">
        <v>107</v>
      </c>
      <c r="F533" s="7" t="s">
        <v>116</v>
      </c>
      <c r="G533" s="8">
        <v>0.5572266</v>
      </c>
      <c r="H533" s="9">
        <v>1</v>
      </c>
      <c r="I533" s="8">
        <v>0.48</v>
      </c>
      <c r="J533" s="8"/>
      <c r="K533" s="15"/>
      <c r="L533" s="5"/>
      <c r="M533" s="8"/>
      <c r="N533" s="5"/>
      <c r="O533" s="8"/>
      <c r="P533" s="9"/>
      <c r="Q533" s="8"/>
      <c r="R533" s="8"/>
      <c r="S533" s="8"/>
      <c r="T533" s="16">
        <v>1.0372265999999999</v>
      </c>
    </row>
    <row r="534" spans="1:20" s="57" customFormat="1" ht="15" outlineLevel="2">
      <c r="A534" s="5" t="s">
        <v>140</v>
      </c>
      <c r="B534" s="19" t="s">
        <v>247</v>
      </c>
      <c r="C534" s="6">
        <v>406800</v>
      </c>
      <c r="D534" s="5" t="s">
        <v>411</v>
      </c>
      <c r="E534" s="5" t="s">
        <v>107</v>
      </c>
      <c r="F534" s="5" t="s">
        <v>110</v>
      </c>
      <c r="G534" s="52"/>
      <c r="H534" s="53"/>
      <c r="I534" s="52"/>
      <c r="J534" s="52">
        <v>120</v>
      </c>
      <c r="K534" s="15"/>
      <c r="L534" s="5"/>
      <c r="M534" s="52"/>
      <c r="N534" s="5"/>
      <c r="O534" s="52"/>
      <c r="P534" s="53"/>
      <c r="Q534" s="52"/>
      <c r="R534" s="52"/>
      <c r="S534" s="52"/>
      <c r="T534" s="16">
        <v>120</v>
      </c>
    </row>
    <row r="535" spans="1:20" s="57" customFormat="1" ht="15" outlineLevel="2">
      <c r="A535" s="5" t="s">
        <v>140</v>
      </c>
      <c r="B535" s="19" t="s">
        <v>247</v>
      </c>
      <c r="C535" s="6">
        <v>406800</v>
      </c>
      <c r="D535" s="5" t="s">
        <v>411</v>
      </c>
      <c r="E535" s="5" t="s">
        <v>107</v>
      </c>
      <c r="F535" s="7" t="s">
        <v>154</v>
      </c>
      <c r="G535" s="8">
        <v>115.59900000000002</v>
      </c>
      <c r="H535" s="9">
        <v>370</v>
      </c>
      <c r="I535" s="8">
        <v>22.2</v>
      </c>
      <c r="J535" s="8"/>
      <c r="K535" s="15"/>
      <c r="L535" s="5"/>
      <c r="M535" s="8"/>
      <c r="N535" s="5"/>
      <c r="O535" s="8"/>
      <c r="P535" s="9"/>
      <c r="Q535" s="8"/>
      <c r="R535" s="8"/>
      <c r="S535" s="8"/>
      <c r="T535" s="16">
        <v>137.799</v>
      </c>
    </row>
    <row r="536" spans="1:20" s="57" customFormat="1" ht="15" outlineLevel="2">
      <c r="A536" s="12" t="s">
        <v>140</v>
      </c>
      <c r="B536" s="20" t="s">
        <v>247</v>
      </c>
      <c r="C536" s="12">
        <v>406800</v>
      </c>
      <c r="D536" s="12" t="s">
        <v>411</v>
      </c>
      <c r="E536" s="12" t="s">
        <v>111</v>
      </c>
      <c r="F536" s="12" t="s">
        <v>111</v>
      </c>
      <c r="G536" s="54"/>
      <c r="H536" s="55"/>
      <c r="I536" s="54"/>
      <c r="J536" s="54"/>
      <c r="K536" s="14">
        <v>4</v>
      </c>
      <c r="L536" s="13">
        <v>0.33</v>
      </c>
      <c r="M536" s="54">
        <v>4138.2</v>
      </c>
      <c r="N536" s="56"/>
      <c r="O536" s="54"/>
      <c r="P536" s="55"/>
      <c r="Q536" s="54"/>
      <c r="R536" s="54"/>
      <c r="S536" s="54"/>
      <c r="T536" s="16">
        <v>4138.2</v>
      </c>
    </row>
    <row r="537" spans="1:20" s="72" customFormat="1" ht="15.75" outlineLevel="1" collapsed="1">
      <c r="A537" s="77"/>
      <c r="B537" s="78"/>
      <c r="C537" s="77"/>
      <c r="D537" s="78" t="s">
        <v>676</v>
      </c>
      <c r="E537" s="77"/>
      <c r="F537" s="77"/>
      <c r="G537" s="79">
        <f aca="true" t="shared" si="74" ref="G537:T537">SUBTOTAL(9,G529:G536)</f>
        <v>123.33239310000002</v>
      </c>
      <c r="H537" s="80">
        <f t="shared" si="74"/>
        <v>379</v>
      </c>
      <c r="I537" s="79">
        <f t="shared" si="74"/>
        <v>23.24</v>
      </c>
      <c r="J537" s="79">
        <f t="shared" si="74"/>
        <v>120</v>
      </c>
      <c r="K537" s="81">
        <f t="shared" si="74"/>
        <v>4</v>
      </c>
      <c r="L537" s="82">
        <f t="shared" si="74"/>
        <v>0.33</v>
      </c>
      <c r="M537" s="79">
        <f t="shared" si="74"/>
        <v>4138.2</v>
      </c>
      <c r="N537" s="83">
        <f t="shared" si="74"/>
        <v>0</v>
      </c>
      <c r="O537" s="79">
        <f t="shared" si="74"/>
        <v>0</v>
      </c>
      <c r="P537" s="80">
        <f t="shared" si="74"/>
        <v>0</v>
      </c>
      <c r="Q537" s="79">
        <f t="shared" si="74"/>
        <v>0</v>
      </c>
      <c r="R537" s="79">
        <f t="shared" si="74"/>
        <v>0</v>
      </c>
      <c r="S537" s="79">
        <f t="shared" si="74"/>
        <v>0</v>
      </c>
      <c r="T537" s="16">
        <f t="shared" si="74"/>
        <v>4404.7723931</v>
      </c>
    </row>
    <row r="538" spans="1:20" s="57" customFormat="1" ht="15" outlineLevel="2">
      <c r="A538" s="5" t="s">
        <v>140</v>
      </c>
      <c r="B538" s="19" t="s">
        <v>167</v>
      </c>
      <c r="C538" s="6">
        <v>407600</v>
      </c>
      <c r="D538" s="5" t="s">
        <v>412</v>
      </c>
      <c r="E538" s="5" t="s">
        <v>107</v>
      </c>
      <c r="F538" s="7">
        <v>15</v>
      </c>
      <c r="G538" s="8">
        <v>2097.1297090000003</v>
      </c>
      <c r="H538" s="9">
        <v>6025</v>
      </c>
      <c r="I538" s="8">
        <v>602.5</v>
      </c>
      <c r="J538" s="8"/>
      <c r="K538" s="15"/>
      <c r="L538" s="5"/>
      <c r="M538" s="8"/>
      <c r="N538" s="5"/>
      <c r="O538" s="8"/>
      <c r="P538" s="9"/>
      <c r="Q538" s="8"/>
      <c r="R538" s="8"/>
      <c r="S538" s="8"/>
      <c r="T538" s="16">
        <v>2699.6297090000003</v>
      </c>
    </row>
    <row r="539" spans="1:20" s="57" customFormat="1" ht="15" outlineLevel="2">
      <c r="A539" s="5" t="s">
        <v>140</v>
      </c>
      <c r="B539" s="19" t="s">
        <v>167</v>
      </c>
      <c r="C539" s="6">
        <v>407600</v>
      </c>
      <c r="D539" s="5" t="s">
        <v>412</v>
      </c>
      <c r="E539" s="5" t="s">
        <v>107</v>
      </c>
      <c r="F539" s="7" t="s">
        <v>137</v>
      </c>
      <c r="G539" s="8">
        <v>85.5788725</v>
      </c>
      <c r="H539" s="9">
        <v>33</v>
      </c>
      <c r="I539" s="8">
        <v>1.98</v>
      </c>
      <c r="J539" s="8"/>
      <c r="K539" s="15"/>
      <c r="L539" s="5"/>
      <c r="M539" s="8"/>
      <c r="N539" s="5"/>
      <c r="O539" s="8"/>
      <c r="P539" s="9"/>
      <c r="Q539" s="8"/>
      <c r="R539" s="8"/>
      <c r="S539" s="8"/>
      <c r="T539" s="16">
        <v>87.5588725</v>
      </c>
    </row>
    <row r="540" spans="1:20" s="57" customFormat="1" ht="15" outlineLevel="2">
      <c r="A540" s="5" t="s">
        <v>140</v>
      </c>
      <c r="B540" s="19" t="s">
        <v>167</v>
      </c>
      <c r="C540" s="6">
        <v>407600</v>
      </c>
      <c r="D540" s="5" t="s">
        <v>412</v>
      </c>
      <c r="E540" s="5" t="s">
        <v>107</v>
      </c>
      <c r="F540" s="7" t="s">
        <v>138</v>
      </c>
      <c r="G540" s="8">
        <v>374.393373</v>
      </c>
      <c r="H540" s="9">
        <v>225</v>
      </c>
      <c r="I540" s="8">
        <v>13.5</v>
      </c>
      <c r="J540" s="8"/>
      <c r="K540" s="15"/>
      <c r="L540" s="5"/>
      <c r="M540" s="8"/>
      <c r="N540" s="5"/>
      <c r="O540" s="8"/>
      <c r="P540" s="9"/>
      <c r="Q540" s="8"/>
      <c r="R540" s="8"/>
      <c r="S540" s="8"/>
      <c r="T540" s="16">
        <v>387.893373</v>
      </c>
    </row>
    <row r="541" spans="1:20" s="57" customFormat="1" ht="15" outlineLevel="2">
      <c r="A541" s="5" t="s">
        <v>140</v>
      </c>
      <c r="B541" s="19" t="s">
        <v>167</v>
      </c>
      <c r="C541" s="6">
        <v>407600</v>
      </c>
      <c r="D541" s="5" t="s">
        <v>412</v>
      </c>
      <c r="E541" s="5" t="s">
        <v>107</v>
      </c>
      <c r="F541" s="7" t="s">
        <v>139</v>
      </c>
      <c r="G541" s="8">
        <v>124.53542499999998</v>
      </c>
      <c r="H541" s="9">
        <v>222</v>
      </c>
      <c r="I541" s="8">
        <v>13.32</v>
      </c>
      <c r="J541" s="8"/>
      <c r="K541" s="15"/>
      <c r="L541" s="5"/>
      <c r="M541" s="8"/>
      <c r="N541" s="5"/>
      <c r="O541" s="8"/>
      <c r="P541" s="9"/>
      <c r="Q541" s="8"/>
      <c r="R541" s="8"/>
      <c r="S541" s="8"/>
      <c r="T541" s="16">
        <v>137.85542499999997</v>
      </c>
    </row>
    <row r="542" spans="1:20" s="57" customFormat="1" ht="15" outlineLevel="2">
      <c r="A542" s="5" t="s">
        <v>140</v>
      </c>
      <c r="B542" s="19" t="s">
        <v>167</v>
      </c>
      <c r="C542" s="6">
        <v>407600</v>
      </c>
      <c r="D542" s="5" t="s">
        <v>412</v>
      </c>
      <c r="E542" s="5" t="s">
        <v>107</v>
      </c>
      <c r="F542" s="7" t="s">
        <v>116</v>
      </c>
      <c r="G542" s="8">
        <v>31.784492600000004</v>
      </c>
      <c r="H542" s="9">
        <v>35</v>
      </c>
      <c r="I542" s="8">
        <v>16.8</v>
      </c>
      <c r="J542" s="8"/>
      <c r="K542" s="15"/>
      <c r="L542" s="5"/>
      <c r="M542" s="8"/>
      <c r="N542" s="5"/>
      <c r="O542" s="8"/>
      <c r="P542" s="9"/>
      <c r="Q542" s="8"/>
      <c r="R542" s="8"/>
      <c r="S542" s="8"/>
      <c r="T542" s="16">
        <v>48.584492600000004</v>
      </c>
    </row>
    <row r="543" spans="1:20" s="57" customFormat="1" ht="15" outlineLevel="2">
      <c r="A543" s="5" t="s">
        <v>140</v>
      </c>
      <c r="B543" s="19" t="s">
        <v>167</v>
      </c>
      <c r="C543" s="6">
        <v>407600</v>
      </c>
      <c r="D543" s="5" t="s">
        <v>412</v>
      </c>
      <c r="E543" s="5" t="s">
        <v>107</v>
      </c>
      <c r="F543" s="5" t="s">
        <v>110</v>
      </c>
      <c r="G543" s="52"/>
      <c r="H543" s="53"/>
      <c r="I543" s="52"/>
      <c r="J543" s="52">
        <v>180</v>
      </c>
      <c r="K543" s="15"/>
      <c r="L543" s="5"/>
      <c r="M543" s="52"/>
      <c r="N543" s="5"/>
      <c r="O543" s="52"/>
      <c r="P543" s="53"/>
      <c r="Q543" s="52"/>
      <c r="R543" s="52"/>
      <c r="S543" s="52"/>
      <c r="T543" s="16">
        <v>180</v>
      </c>
    </row>
    <row r="544" spans="1:20" s="57" customFormat="1" ht="15" outlineLevel="2">
      <c r="A544" s="5" t="s">
        <v>140</v>
      </c>
      <c r="B544" s="19" t="s">
        <v>167</v>
      </c>
      <c r="C544" s="6">
        <v>407600</v>
      </c>
      <c r="D544" s="5" t="s">
        <v>412</v>
      </c>
      <c r="E544" s="5" t="s">
        <v>36</v>
      </c>
      <c r="F544" s="5" t="s">
        <v>36</v>
      </c>
      <c r="G544" s="52"/>
      <c r="H544" s="53"/>
      <c r="I544" s="52"/>
      <c r="J544" s="52"/>
      <c r="K544" s="15"/>
      <c r="L544" s="5"/>
      <c r="M544" s="52"/>
      <c r="N544" s="15">
        <v>0.5</v>
      </c>
      <c r="O544" s="52">
        <v>36</v>
      </c>
      <c r="P544" s="53"/>
      <c r="Q544" s="52"/>
      <c r="R544" s="52"/>
      <c r="S544" s="52"/>
      <c r="T544" s="16">
        <v>36</v>
      </c>
    </row>
    <row r="545" spans="1:20" s="57" customFormat="1" ht="15" outlineLevel="2">
      <c r="A545" s="12" t="s">
        <v>140</v>
      </c>
      <c r="B545" s="20" t="s">
        <v>167</v>
      </c>
      <c r="C545" s="12">
        <v>407600</v>
      </c>
      <c r="D545" s="12" t="s">
        <v>412</v>
      </c>
      <c r="E545" s="12" t="s">
        <v>111</v>
      </c>
      <c r="F545" s="12" t="s">
        <v>111</v>
      </c>
      <c r="G545" s="54"/>
      <c r="H545" s="55"/>
      <c r="I545" s="54"/>
      <c r="J545" s="54"/>
      <c r="K545" s="14">
        <v>4</v>
      </c>
      <c r="L545" s="13">
        <v>1</v>
      </c>
      <c r="M545" s="54">
        <v>12540</v>
      </c>
      <c r="N545" s="56"/>
      <c r="O545" s="54"/>
      <c r="P545" s="55"/>
      <c r="Q545" s="54"/>
      <c r="R545" s="54"/>
      <c r="S545" s="54"/>
      <c r="T545" s="16">
        <v>12540</v>
      </c>
    </row>
    <row r="546" spans="1:20" s="72" customFormat="1" ht="15.75" outlineLevel="1" collapsed="1">
      <c r="A546" s="77"/>
      <c r="B546" s="78"/>
      <c r="C546" s="77"/>
      <c r="D546" s="78" t="s">
        <v>677</v>
      </c>
      <c r="E546" s="77"/>
      <c r="F546" s="77"/>
      <c r="G546" s="79">
        <f aca="true" t="shared" si="75" ref="G546:T546">SUBTOTAL(9,G538:G545)</f>
        <v>2713.4218721</v>
      </c>
      <c r="H546" s="80">
        <f t="shared" si="75"/>
        <v>6540</v>
      </c>
      <c r="I546" s="79">
        <f t="shared" si="75"/>
        <v>648.1</v>
      </c>
      <c r="J546" s="79">
        <f t="shared" si="75"/>
        <v>180</v>
      </c>
      <c r="K546" s="81">
        <f t="shared" si="75"/>
        <v>4</v>
      </c>
      <c r="L546" s="82">
        <f t="shared" si="75"/>
        <v>1</v>
      </c>
      <c r="M546" s="79">
        <f t="shared" si="75"/>
        <v>12540</v>
      </c>
      <c r="N546" s="83">
        <f t="shared" si="75"/>
        <v>0.5</v>
      </c>
      <c r="O546" s="79">
        <f t="shared" si="75"/>
        <v>36</v>
      </c>
      <c r="P546" s="80">
        <f t="shared" si="75"/>
        <v>0</v>
      </c>
      <c r="Q546" s="79">
        <f t="shared" si="75"/>
        <v>0</v>
      </c>
      <c r="R546" s="79">
        <f t="shared" si="75"/>
        <v>0</v>
      </c>
      <c r="S546" s="79">
        <f t="shared" si="75"/>
        <v>0</v>
      </c>
      <c r="T546" s="16">
        <f t="shared" si="75"/>
        <v>16117.5218721</v>
      </c>
    </row>
    <row r="547" spans="1:20" s="57" customFormat="1" ht="15" outlineLevel="2">
      <c r="A547" s="5" t="s">
        <v>140</v>
      </c>
      <c r="B547" s="19" t="s">
        <v>247</v>
      </c>
      <c r="C547" s="6">
        <v>406750</v>
      </c>
      <c r="D547" s="5" t="s">
        <v>413</v>
      </c>
      <c r="E547" s="5" t="s">
        <v>107</v>
      </c>
      <c r="F547" s="7">
        <v>15</v>
      </c>
      <c r="G547" s="8">
        <v>10.294</v>
      </c>
      <c r="H547" s="9">
        <v>29</v>
      </c>
      <c r="I547" s="8">
        <v>2.9</v>
      </c>
      <c r="J547" s="8"/>
      <c r="K547" s="15"/>
      <c r="L547" s="5"/>
      <c r="M547" s="8"/>
      <c r="N547" s="5"/>
      <c r="O547" s="8"/>
      <c r="P547" s="9"/>
      <c r="Q547" s="8"/>
      <c r="R547" s="8"/>
      <c r="S547" s="8"/>
      <c r="T547" s="16">
        <v>13.194</v>
      </c>
    </row>
    <row r="548" spans="1:20" s="57" customFormat="1" ht="15" outlineLevel="2">
      <c r="A548" s="5" t="s">
        <v>140</v>
      </c>
      <c r="B548" s="19" t="s">
        <v>247</v>
      </c>
      <c r="C548" s="6">
        <v>406750</v>
      </c>
      <c r="D548" s="5" t="s">
        <v>413</v>
      </c>
      <c r="E548" s="5" t="s">
        <v>107</v>
      </c>
      <c r="F548" s="7" t="s">
        <v>137</v>
      </c>
      <c r="G548" s="8">
        <v>2.3082080000000005</v>
      </c>
      <c r="H548" s="9">
        <v>1</v>
      </c>
      <c r="I548" s="8">
        <v>0.06</v>
      </c>
      <c r="J548" s="8"/>
      <c r="K548" s="15"/>
      <c r="L548" s="5"/>
      <c r="M548" s="8"/>
      <c r="N548" s="5"/>
      <c r="O548" s="8"/>
      <c r="P548" s="9"/>
      <c r="Q548" s="8"/>
      <c r="R548" s="8"/>
      <c r="S548" s="8"/>
      <c r="T548" s="16">
        <v>2.3682080000000005</v>
      </c>
    </row>
    <row r="549" spans="1:20" s="57" customFormat="1" ht="15" outlineLevel="2">
      <c r="A549" s="5" t="s">
        <v>140</v>
      </c>
      <c r="B549" s="19" t="s">
        <v>247</v>
      </c>
      <c r="C549" s="6">
        <v>406750</v>
      </c>
      <c r="D549" s="5" t="s">
        <v>413</v>
      </c>
      <c r="E549" s="5" t="s">
        <v>107</v>
      </c>
      <c r="F549" s="7" t="s">
        <v>138</v>
      </c>
      <c r="G549" s="8">
        <v>4.965483000000001</v>
      </c>
      <c r="H549" s="9">
        <v>4</v>
      </c>
      <c r="I549" s="8">
        <v>0.24</v>
      </c>
      <c r="J549" s="8"/>
      <c r="K549" s="15"/>
      <c r="L549" s="5"/>
      <c r="M549" s="8"/>
      <c r="N549" s="5"/>
      <c r="O549" s="8"/>
      <c r="P549" s="9"/>
      <c r="Q549" s="8"/>
      <c r="R549" s="8"/>
      <c r="S549" s="8"/>
      <c r="T549" s="16">
        <v>5.205483000000001</v>
      </c>
    </row>
    <row r="550" spans="1:20" s="57" customFormat="1" ht="15" outlineLevel="2">
      <c r="A550" s="5" t="s">
        <v>140</v>
      </c>
      <c r="B550" s="19" t="s">
        <v>247</v>
      </c>
      <c r="C550" s="6">
        <v>406750</v>
      </c>
      <c r="D550" s="5" t="s">
        <v>413</v>
      </c>
      <c r="E550" s="5" t="s">
        <v>107</v>
      </c>
      <c r="F550" s="7" t="s">
        <v>139</v>
      </c>
      <c r="G550" s="8">
        <v>21.558599999999995</v>
      </c>
      <c r="H550" s="9">
        <v>67</v>
      </c>
      <c r="I550" s="8">
        <v>4.02</v>
      </c>
      <c r="J550" s="8"/>
      <c r="K550" s="15"/>
      <c r="L550" s="5"/>
      <c r="M550" s="8"/>
      <c r="N550" s="5"/>
      <c r="O550" s="8"/>
      <c r="P550" s="9"/>
      <c r="Q550" s="8"/>
      <c r="R550" s="8"/>
      <c r="S550" s="8"/>
      <c r="T550" s="16">
        <v>25.578599999999994</v>
      </c>
    </row>
    <row r="551" spans="1:20" s="57" customFormat="1" ht="15" outlineLevel="2">
      <c r="A551" s="5" t="s">
        <v>140</v>
      </c>
      <c r="B551" s="19" t="s">
        <v>247</v>
      </c>
      <c r="C551" s="6">
        <v>406750</v>
      </c>
      <c r="D551" s="5" t="s">
        <v>413</v>
      </c>
      <c r="E551" s="5" t="s">
        <v>107</v>
      </c>
      <c r="F551" s="7" t="s">
        <v>116</v>
      </c>
      <c r="G551" s="8">
        <v>7.039732000000001</v>
      </c>
      <c r="H551" s="9">
        <v>11</v>
      </c>
      <c r="I551" s="8">
        <v>5.28</v>
      </c>
      <c r="J551" s="8"/>
      <c r="K551" s="15"/>
      <c r="L551" s="5"/>
      <c r="M551" s="8"/>
      <c r="N551" s="5"/>
      <c r="O551" s="8"/>
      <c r="P551" s="9"/>
      <c r="Q551" s="8"/>
      <c r="R551" s="8"/>
      <c r="S551" s="8"/>
      <c r="T551" s="16">
        <v>12.319732</v>
      </c>
    </row>
    <row r="552" spans="1:20" s="57" customFormat="1" ht="15" outlineLevel="2">
      <c r="A552" s="5" t="s">
        <v>140</v>
      </c>
      <c r="B552" s="19" t="s">
        <v>247</v>
      </c>
      <c r="C552" s="6">
        <v>406750</v>
      </c>
      <c r="D552" s="5" t="s">
        <v>413</v>
      </c>
      <c r="E552" s="5" t="s">
        <v>107</v>
      </c>
      <c r="F552" s="5" t="s">
        <v>110</v>
      </c>
      <c r="G552" s="52"/>
      <c r="H552" s="53"/>
      <c r="I552" s="52"/>
      <c r="J552" s="52">
        <v>180</v>
      </c>
      <c r="K552" s="15"/>
      <c r="L552" s="5"/>
      <c r="M552" s="52"/>
      <c r="N552" s="5"/>
      <c r="O552" s="52"/>
      <c r="P552" s="53"/>
      <c r="Q552" s="52"/>
      <c r="R552" s="52"/>
      <c r="S552" s="52"/>
      <c r="T552" s="16">
        <v>180</v>
      </c>
    </row>
    <row r="553" spans="1:20" s="57" customFormat="1" ht="15" outlineLevel="2">
      <c r="A553" s="5" t="s">
        <v>140</v>
      </c>
      <c r="B553" s="19" t="s">
        <v>247</v>
      </c>
      <c r="C553" s="6">
        <v>406750</v>
      </c>
      <c r="D553" s="5" t="s">
        <v>413</v>
      </c>
      <c r="E553" s="5" t="s">
        <v>36</v>
      </c>
      <c r="F553" s="5" t="s">
        <v>36</v>
      </c>
      <c r="G553" s="52"/>
      <c r="H553" s="53"/>
      <c r="I553" s="52"/>
      <c r="J553" s="52"/>
      <c r="K553" s="15"/>
      <c r="L553" s="5"/>
      <c r="M553" s="52"/>
      <c r="N553" s="15">
        <v>6.5</v>
      </c>
      <c r="O553" s="52">
        <v>468</v>
      </c>
      <c r="P553" s="53"/>
      <c r="Q553" s="52"/>
      <c r="R553" s="52"/>
      <c r="S553" s="52"/>
      <c r="T553" s="16">
        <v>468</v>
      </c>
    </row>
    <row r="554" spans="1:20" s="57" customFormat="1" ht="15" outlineLevel="2">
      <c r="A554" s="5" t="s">
        <v>140</v>
      </c>
      <c r="B554" s="19" t="s">
        <v>247</v>
      </c>
      <c r="C554" s="6">
        <v>406750</v>
      </c>
      <c r="D554" s="5" t="s">
        <v>413</v>
      </c>
      <c r="E554" s="5" t="s">
        <v>107</v>
      </c>
      <c r="F554" s="7" t="s">
        <v>154</v>
      </c>
      <c r="G554" s="8">
        <v>673.629</v>
      </c>
      <c r="H554" s="9">
        <v>2174</v>
      </c>
      <c r="I554" s="8">
        <v>130.44</v>
      </c>
      <c r="J554" s="8"/>
      <c r="K554" s="15"/>
      <c r="L554" s="5"/>
      <c r="M554" s="8"/>
      <c r="N554" s="5"/>
      <c r="O554" s="8"/>
      <c r="P554" s="9"/>
      <c r="Q554" s="8"/>
      <c r="R554" s="8"/>
      <c r="S554" s="8"/>
      <c r="T554" s="16">
        <v>804.069</v>
      </c>
    </row>
    <row r="555" spans="1:20" s="57" customFormat="1" ht="15" outlineLevel="2">
      <c r="A555" s="12" t="s">
        <v>140</v>
      </c>
      <c r="B555" s="20" t="s">
        <v>247</v>
      </c>
      <c r="C555" s="12">
        <v>406750</v>
      </c>
      <c r="D555" s="12" t="s">
        <v>413</v>
      </c>
      <c r="E555" s="12" t="s">
        <v>111</v>
      </c>
      <c r="F555" s="12" t="s">
        <v>111</v>
      </c>
      <c r="G555" s="54"/>
      <c r="H555" s="55"/>
      <c r="I555" s="54"/>
      <c r="J555" s="54"/>
      <c r="K555" s="14">
        <v>1</v>
      </c>
      <c r="L555" s="13">
        <v>0.3</v>
      </c>
      <c r="M555" s="54">
        <v>940.5</v>
      </c>
      <c r="N555" s="56"/>
      <c r="O555" s="54"/>
      <c r="P555" s="55"/>
      <c r="Q555" s="54"/>
      <c r="R555" s="54"/>
      <c r="S555" s="54"/>
      <c r="T555" s="16">
        <v>940.5</v>
      </c>
    </row>
    <row r="556" spans="1:20" s="72" customFormat="1" ht="15.75" outlineLevel="1" collapsed="1">
      <c r="A556" s="77"/>
      <c r="B556" s="78"/>
      <c r="C556" s="77"/>
      <c r="D556" s="78" t="s">
        <v>678</v>
      </c>
      <c r="E556" s="77"/>
      <c r="F556" s="77"/>
      <c r="G556" s="79">
        <f aca="true" t="shared" si="76" ref="G556:T556">SUBTOTAL(9,G547:G555)</f>
        <v>719.795023</v>
      </c>
      <c r="H556" s="80">
        <f t="shared" si="76"/>
        <v>2286</v>
      </c>
      <c r="I556" s="79">
        <f t="shared" si="76"/>
        <v>142.94</v>
      </c>
      <c r="J556" s="79">
        <f t="shared" si="76"/>
        <v>180</v>
      </c>
      <c r="K556" s="81">
        <f t="shared" si="76"/>
        <v>1</v>
      </c>
      <c r="L556" s="82">
        <f t="shared" si="76"/>
        <v>0.3</v>
      </c>
      <c r="M556" s="79">
        <f t="shared" si="76"/>
        <v>940.5</v>
      </c>
      <c r="N556" s="83">
        <f t="shared" si="76"/>
        <v>6.5</v>
      </c>
      <c r="O556" s="79">
        <f t="shared" si="76"/>
        <v>468</v>
      </c>
      <c r="P556" s="80">
        <f t="shared" si="76"/>
        <v>0</v>
      </c>
      <c r="Q556" s="79">
        <f t="shared" si="76"/>
        <v>0</v>
      </c>
      <c r="R556" s="79">
        <f t="shared" si="76"/>
        <v>0</v>
      </c>
      <c r="S556" s="79">
        <f t="shared" si="76"/>
        <v>0</v>
      </c>
      <c r="T556" s="16">
        <f t="shared" si="76"/>
        <v>2451.235023</v>
      </c>
    </row>
    <row r="557" spans="1:20" s="57" customFormat="1" ht="15" outlineLevel="2">
      <c r="A557" s="5" t="s">
        <v>140</v>
      </c>
      <c r="B557" s="19" t="s">
        <v>141</v>
      </c>
      <c r="C557" s="6">
        <v>408502</v>
      </c>
      <c r="D557" s="5" t="s">
        <v>417</v>
      </c>
      <c r="E557" s="5" t="s">
        <v>107</v>
      </c>
      <c r="F557" s="7">
        <v>15</v>
      </c>
      <c r="G557" s="8">
        <v>472.6438629999995</v>
      </c>
      <c r="H557" s="9">
        <v>1319</v>
      </c>
      <c r="I557" s="8">
        <v>131.9</v>
      </c>
      <c r="J557" s="8"/>
      <c r="K557" s="15"/>
      <c r="L557" s="5"/>
      <c r="M557" s="8"/>
      <c r="N557" s="5"/>
      <c r="O557" s="8"/>
      <c r="P557" s="9"/>
      <c r="Q557" s="8"/>
      <c r="R557" s="8"/>
      <c r="S557" s="8"/>
      <c r="T557" s="16">
        <v>604.5438629999995</v>
      </c>
    </row>
    <row r="558" spans="1:20" s="57" customFormat="1" ht="15" outlineLevel="2">
      <c r="A558" s="5" t="s">
        <v>140</v>
      </c>
      <c r="B558" s="19" t="s">
        <v>141</v>
      </c>
      <c r="C558" s="6">
        <v>408502</v>
      </c>
      <c r="D558" s="5" t="s">
        <v>417</v>
      </c>
      <c r="E558" s="5" t="s">
        <v>107</v>
      </c>
      <c r="F558" s="7" t="s">
        <v>137</v>
      </c>
      <c r="G558" s="8">
        <v>2573.8786190000005</v>
      </c>
      <c r="H558" s="9">
        <v>461</v>
      </c>
      <c r="I558" s="8">
        <v>27.66</v>
      </c>
      <c r="J558" s="8"/>
      <c r="K558" s="15"/>
      <c r="L558" s="5"/>
      <c r="M558" s="8"/>
      <c r="N558" s="5"/>
      <c r="O558" s="8"/>
      <c r="P558" s="9"/>
      <c r="Q558" s="8"/>
      <c r="R558" s="8"/>
      <c r="S558" s="8"/>
      <c r="T558" s="16">
        <v>2601.5386190000004</v>
      </c>
    </row>
    <row r="559" spans="1:20" s="57" customFormat="1" ht="15" outlineLevel="2">
      <c r="A559" s="5" t="s">
        <v>140</v>
      </c>
      <c r="B559" s="19" t="s">
        <v>141</v>
      </c>
      <c r="C559" s="6">
        <v>408502</v>
      </c>
      <c r="D559" s="5" t="s">
        <v>417</v>
      </c>
      <c r="E559" s="5" t="s">
        <v>107</v>
      </c>
      <c r="F559" s="7" t="s">
        <v>138</v>
      </c>
      <c r="G559" s="8">
        <v>3092.0467161000033</v>
      </c>
      <c r="H559" s="9">
        <v>1471</v>
      </c>
      <c r="I559" s="8">
        <v>88.26</v>
      </c>
      <c r="J559" s="8"/>
      <c r="K559" s="15"/>
      <c r="L559" s="5"/>
      <c r="M559" s="8"/>
      <c r="N559" s="5"/>
      <c r="O559" s="8"/>
      <c r="P559" s="9"/>
      <c r="Q559" s="8"/>
      <c r="R559" s="8"/>
      <c r="S559" s="8"/>
      <c r="T559" s="16">
        <v>3180.3067161000035</v>
      </c>
    </row>
    <row r="560" spans="1:20" s="57" customFormat="1" ht="15" outlineLevel="2">
      <c r="A560" s="5" t="s">
        <v>140</v>
      </c>
      <c r="B560" s="19" t="s">
        <v>141</v>
      </c>
      <c r="C560" s="6">
        <v>408502</v>
      </c>
      <c r="D560" s="5" t="s">
        <v>417</v>
      </c>
      <c r="E560" s="5" t="s">
        <v>107</v>
      </c>
      <c r="F560" s="7" t="s">
        <v>139</v>
      </c>
      <c r="G560" s="8">
        <v>334.30039999999997</v>
      </c>
      <c r="H560" s="9">
        <v>223</v>
      </c>
      <c r="I560" s="8">
        <v>13.38</v>
      </c>
      <c r="J560" s="8"/>
      <c r="K560" s="15"/>
      <c r="L560" s="5"/>
      <c r="M560" s="8"/>
      <c r="N560" s="5"/>
      <c r="O560" s="8"/>
      <c r="P560" s="9"/>
      <c r="Q560" s="8"/>
      <c r="R560" s="8"/>
      <c r="S560" s="8"/>
      <c r="T560" s="16">
        <v>347.68039999999996</v>
      </c>
    </row>
    <row r="561" spans="1:20" s="57" customFormat="1" ht="15" outlineLevel="2">
      <c r="A561" s="5" t="s">
        <v>140</v>
      </c>
      <c r="B561" s="19" t="s">
        <v>141</v>
      </c>
      <c r="C561" s="6">
        <v>408502</v>
      </c>
      <c r="D561" s="5" t="s">
        <v>417</v>
      </c>
      <c r="E561" s="5" t="s">
        <v>107</v>
      </c>
      <c r="F561" s="7" t="s">
        <v>116</v>
      </c>
      <c r="G561" s="8">
        <v>2550.7524798000004</v>
      </c>
      <c r="H561" s="9">
        <v>2092</v>
      </c>
      <c r="I561" s="8">
        <v>1004.16</v>
      </c>
      <c r="J561" s="8"/>
      <c r="K561" s="15"/>
      <c r="L561" s="5"/>
      <c r="M561" s="8"/>
      <c r="N561" s="5"/>
      <c r="O561" s="8"/>
      <c r="P561" s="9"/>
      <c r="Q561" s="8"/>
      <c r="R561" s="8"/>
      <c r="S561" s="8"/>
      <c r="T561" s="16">
        <v>3554.9124798000003</v>
      </c>
    </row>
    <row r="562" spans="1:20" s="57" customFormat="1" ht="15" outlineLevel="2">
      <c r="A562" s="5" t="s">
        <v>140</v>
      </c>
      <c r="B562" s="19" t="s">
        <v>141</v>
      </c>
      <c r="C562" s="6">
        <v>408502</v>
      </c>
      <c r="D562" s="5" t="s">
        <v>417</v>
      </c>
      <c r="E562" s="5" t="s">
        <v>107</v>
      </c>
      <c r="F562" s="7" t="s">
        <v>157</v>
      </c>
      <c r="G562" s="8">
        <v>2.5</v>
      </c>
      <c r="H562" s="9">
        <v>1</v>
      </c>
      <c r="I562" s="8">
        <v>0.48</v>
      </c>
      <c r="J562" s="8"/>
      <c r="K562" s="15"/>
      <c r="L562" s="5"/>
      <c r="M562" s="8"/>
      <c r="N562" s="5"/>
      <c r="O562" s="8"/>
      <c r="P562" s="9"/>
      <c r="Q562" s="8"/>
      <c r="R562" s="8"/>
      <c r="S562" s="8"/>
      <c r="T562" s="16">
        <v>2.98</v>
      </c>
    </row>
    <row r="563" spans="1:20" s="57" customFormat="1" ht="15" outlineLevel="2">
      <c r="A563" s="5" t="s">
        <v>140</v>
      </c>
      <c r="B563" s="19" t="s">
        <v>141</v>
      </c>
      <c r="C563" s="6">
        <v>408502</v>
      </c>
      <c r="D563" s="5" t="s">
        <v>417</v>
      </c>
      <c r="E563" s="5" t="s">
        <v>107</v>
      </c>
      <c r="F563" s="5" t="s">
        <v>110</v>
      </c>
      <c r="G563" s="52"/>
      <c r="H563" s="53"/>
      <c r="I563" s="52"/>
      <c r="J563" s="52">
        <v>180</v>
      </c>
      <c r="K563" s="15"/>
      <c r="L563" s="5"/>
      <c r="M563" s="52"/>
      <c r="N563" s="5"/>
      <c r="O563" s="52"/>
      <c r="P563" s="53"/>
      <c r="Q563" s="52"/>
      <c r="R563" s="52"/>
      <c r="S563" s="52"/>
      <c r="T563" s="16">
        <v>180</v>
      </c>
    </row>
    <row r="564" spans="1:20" s="57" customFormat="1" ht="15" outlineLevel="2">
      <c r="A564" s="5" t="s">
        <v>140</v>
      </c>
      <c r="B564" s="19" t="s">
        <v>141</v>
      </c>
      <c r="C564" s="6">
        <v>408502</v>
      </c>
      <c r="D564" s="5" t="s">
        <v>417</v>
      </c>
      <c r="E564" s="5" t="s">
        <v>107</v>
      </c>
      <c r="F564" s="7" t="s">
        <v>154</v>
      </c>
      <c r="G564" s="8">
        <v>11.55</v>
      </c>
      <c r="H564" s="9">
        <v>1</v>
      </c>
      <c r="I564" s="8">
        <v>0.06</v>
      </c>
      <c r="J564" s="8"/>
      <c r="K564" s="15"/>
      <c r="L564" s="5"/>
      <c r="M564" s="8"/>
      <c r="N564" s="5"/>
      <c r="O564" s="8"/>
      <c r="P564" s="9"/>
      <c r="Q564" s="8"/>
      <c r="R564" s="8"/>
      <c r="S564" s="8"/>
      <c r="T564" s="16">
        <v>11.61</v>
      </c>
    </row>
    <row r="565" spans="1:20" s="57" customFormat="1" ht="15" outlineLevel="2">
      <c r="A565" s="12" t="s">
        <v>140</v>
      </c>
      <c r="B565" s="20" t="s">
        <v>141</v>
      </c>
      <c r="C565" s="12">
        <v>408502</v>
      </c>
      <c r="D565" s="12" t="s">
        <v>417</v>
      </c>
      <c r="E565" s="12" t="s">
        <v>111</v>
      </c>
      <c r="F565" s="12" t="s">
        <v>111</v>
      </c>
      <c r="G565" s="54"/>
      <c r="H565" s="55"/>
      <c r="I565" s="54"/>
      <c r="J565" s="54"/>
      <c r="K565" s="14">
        <v>1</v>
      </c>
      <c r="L565" s="13">
        <v>0.11</v>
      </c>
      <c r="M565" s="54">
        <v>344.85</v>
      </c>
      <c r="N565" s="56"/>
      <c r="O565" s="54"/>
      <c r="P565" s="55"/>
      <c r="Q565" s="54"/>
      <c r="R565" s="54"/>
      <c r="S565" s="54"/>
      <c r="T565" s="16">
        <v>344.85</v>
      </c>
    </row>
    <row r="566" spans="1:20" s="57" customFormat="1" ht="15" outlineLevel="2">
      <c r="A566" s="5" t="s">
        <v>140</v>
      </c>
      <c r="B566" s="19" t="s">
        <v>141</v>
      </c>
      <c r="C566" s="6">
        <v>408502</v>
      </c>
      <c r="D566" s="5" t="s">
        <v>417</v>
      </c>
      <c r="E566" s="5" t="s">
        <v>133</v>
      </c>
      <c r="F566" s="5" t="s">
        <v>133</v>
      </c>
      <c r="G566" s="52"/>
      <c r="H566" s="53"/>
      <c r="I566" s="52"/>
      <c r="J566" s="52"/>
      <c r="K566" s="15"/>
      <c r="L566" s="5"/>
      <c r="M566" s="52"/>
      <c r="N566" s="5"/>
      <c r="O566" s="52"/>
      <c r="P566" s="53"/>
      <c r="Q566" s="52"/>
      <c r="R566" s="52"/>
      <c r="S566" s="52">
        <v>139.08</v>
      </c>
      <c r="T566" s="16">
        <v>139.08</v>
      </c>
    </row>
    <row r="567" spans="1:20" s="72" customFormat="1" ht="15.75" outlineLevel="1" collapsed="1">
      <c r="A567" s="77"/>
      <c r="B567" s="78"/>
      <c r="C567" s="77"/>
      <c r="D567" s="78" t="s">
        <v>682</v>
      </c>
      <c r="E567" s="77"/>
      <c r="F567" s="77"/>
      <c r="G567" s="79">
        <f aca="true" t="shared" si="77" ref="G567:T567">SUBTOTAL(9,G557:G566)</f>
        <v>9037.672077900002</v>
      </c>
      <c r="H567" s="80">
        <f t="shared" si="77"/>
        <v>5568</v>
      </c>
      <c r="I567" s="79">
        <f t="shared" si="77"/>
        <v>1265.8999999999999</v>
      </c>
      <c r="J567" s="79">
        <f t="shared" si="77"/>
        <v>180</v>
      </c>
      <c r="K567" s="81">
        <f t="shared" si="77"/>
        <v>1</v>
      </c>
      <c r="L567" s="82">
        <f t="shared" si="77"/>
        <v>0.11</v>
      </c>
      <c r="M567" s="79">
        <f t="shared" si="77"/>
        <v>344.85</v>
      </c>
      <c r="N567" s="83">
        <f t="shared" si="77"/>
        <v>0</v>
      </c>
      <c r="O567" s="79">
        <f t="shared" si="77"/>
        <v>0</v>
      </c>
      <c r="P567" s="80">
        <f t="shared" si="77"/>
        <v>0</v>
      </c>
      <c r="Q567" s="79">
        <f t="shared" si="77"/>
        <v>0</v>
      </c>
      <c r="R567" s="79">
        <f t="shared" si="77"/>
        <v>0</v>
      </c>
      <c r="S567" s="79">
        <f t="shared" si="77"/>
        <v>139.08</v>
      </c>
      <c r="T567" s="16">
        <f t="shared" si="77"/>
        <v>10967.502077900004</v>
      </c>
    </row>
    <row r="568" spans="1:20" s="57" customFormat="1" ht="15" outlineLevel="2">
      <c r="A568" s="5" t="s">
        <v>140</v>
      </c>
      <c r="B568" s="19" t="s">
        <v>167</v>
      </c>
      <c r="C568" s="6">
        <v>407550</v>
      </c>
      <c r="D568" s="5" t="s">
        <v>418</v>
      </c>
      <c r="E568" s="5" t="s">
        <v>107</v>
      </c>
      <c r="F568" s="7">
        <v>15</v>
      </c>
      <c r="G568" s="8">
        <v>2542.592265</v>
      </c>
      <c r="H568" s="9">
        <v>7303</v>
      </c>
      <c r="I568" s="8">
        <v>730.3</v>
      </c>
      <c r="J568" s="8"/>
      <c r="K568" s="15"/>
      <c r="L568" s="5"/>
      <c r="M568" s="8"/>
      <c r="N568" s="5"/>
      <c r="O568" s="8"/>
      <c r="P568" s="9"/>
      <c r="Q568" s="8"/>
      <c r="R568" s="8"/>
      <c r="S568" s="8"/>
      <c r="T568" s="16">
        <v>3272.8922650000004</v>
      </c>
    </row>
    <row r="569" spans="1:20" s="57" customFormat="1" ht="15" outlineLevel="2">
      <c r="A569" s="5" t="s">
        <v>140</v>
      </c>
      <c r="B569" s="19" t="s">
        <v>167</v>
      </c>
      <c r="C569" s="6">
        <v>407550</v>
      </c>
      <c r="D569" s="5" t="s">
        <v>418</v>
      </c>
      <c r="E569" s="5" t="s">
        <v>107</v>
      </c>
      <c r="F569" s="7" t="s">
        <v>137</v>
      </c>
      <c r="G569" s="8">
        <v>116.63663550000001</v>
      </c>
      <c r="H569" s="9">
        <v>47</v>
      </c>
      <c r="I569" s="8">
        <v>2.82</v>
      </c>
      <c r="J569" s="8"/>
      <c r="K569" s="15"/>
      <c r="L569" s="5"/>
      <c r="M569" s="8"/>
      <c r="N569" s="5"/>
      <c r="O569" s="8"/>
      <c r="P569" s="9"/>
      <c r="Q569" s="8"/>
      <c r="R569" s="8"/>
      <c r="S569" s="8"/>
      <c r="T569" s="16">
        <v>119.4566355</v>
      </c>
    </row>
    <row r="570" spans="1:20" s="57" customFormat="1" ht="15" outlineLevel="2">
      <c r="A570" s="5" t="s">
        <v>140</v>
      </c>
      <c r="B570" s="19" t="s">
        <v>167</v>
      </c>
      <c r="C570" s="6">
        <v>407550</v>
      </c>
      <c r="D570" s="5" t="s">
        <v>418</v>
      </c>
      <c r="E570" s="5" t="s">
        <v>107</v>
      </c>
      <c r="F570" s="7" t="s">
        <v>138</v>
      </c>
      <c r="G570" s="8">
        <v>206.3203695</v>
      </c>
      <c r="H570" s="9">
        <v>107</v>
      </c>
      <c r="I570" s="8">
        <v>6.42</v>
      </c>
      <c r="J570" s="8"/>
      <c r="K570" s="15"/>
      <c r="L570" s="5"/>
      <c r="M570" s="8"/>
      <c r="N570" s="5"/>
      <c r="O570" s="8"/>
      <c r="P570" s="9"/>
      <c r="Q570" s="8"/>
      <c r="R570" s="8"/>
      <c r="S570" s="8"/>
      <c r="T570" s="16">
        <v>212.74036949999999</v>
      </c>
    </row>
    <row r="571" spans="1:20" s="57" customFormat="1" ht="15" outlineLevel="2">
      <c r="A571" s="5" t="s">
        <v>140</v>
      </c>
      <c r="B571" s="19" t="s">
        <v>167</v>
      </c>
      <c r="C571" s="6">
        <v>407550</v>
      </c>
      <c r="D571" s="5" t="s">
        <v>418</v>
      </c>
      <c r="E571" s="5" t="s">
        <v>107</v>
      </c>
      <c r="F571" s="7" t="s">
        <v>139</v>
      </c>
      <c r="G571" s="8">
        <v>797.9523999999999</v>
      </c>
      <c r="H571" s="9">
        <v>381</v>
      </c>
      <c r="I571" s="8">
        <v>22.86</v>
      </c>
      <c r="J571" s="8"/>
      <c r="K571" s="15"/>
      <c r="L571" s="5"/>
      <c r="M571" s="8"/>
      <c r="N571" s="5"/>
      <c r="O571" s="8"/>
      <c r="P571" s="9"/>
      <c r="Q571" s="8"/>
      <c r="R571" s="8"/>
      <c r="S571" s="8"/>
      <c r="T571" s="16">
        <v>820.8123999999999</v>
      </c>
    </row>
    <row r="572" spans="1:20" s="57" customFormat="1" ht="15" outlineLevel="2">
      <c r="A572" s="5" t="s">
        <v>140</v>
      </c>
      <c r="B572" s="19" t="s">
        <v>167</v>
      </c>
      <c r="C572" s="6">
        <v>407550</v>
      </c>
      <c r="D572" s="5" t="s">
        <v>418</v>
      </c>
      <c r="E572" s="5" t="s">
        <v>107</v>
      </c>
      <c r="F572" s="7" t="s">
        <v>116</v>
      </c>
      <c r="G572" s="8">
        <v>28.93884</v>
      </c>
      <c r="H572" s="9">
        <v>25</v>
      </c>
      <c r="I572" s="8">
        <v>12</v>
      </c>
      <c r="J572" s="8"/>
      <c r="K572" s="15"/>
      <c r="L572" s="5"/>
      <c r="M572" s="8"/>
      <c r="N572" s="5"/>
      <c r="O572" s="8"/>
      <c r="P572" s="9"/>
      <c r="Q572" s="8"/>
      <c r="R572" s="8"/>
      <c r="S572" s="8"/>
      <c r="T572" s="16">
        <v>40.93884</v>
      </c>
    </row>
    <row r="573" spans="1:20" s="57" customFormat="1" ht="15" outlineLevel="2">
      <c r="A573" s="5" t="s">
        <v>140</v>
      </c>
      <c r="B573" s="19" t="s">
        <v>167</v>
      </c>
      <c r="C573" s="6">
        <v>407550</v>
      </c>
      <c r="D573" s="5" t="s">
        <v>418</v>
      </c>
      <c r="E573" s="5" t="s">
        <v>107</v>
      </c>
      <c r="F573" s="5" t="s">
        <v>110</v>
      </c>
      <c r="G573" s="52"/>
      <c r="H573" s="53"/>
      <c r="I573" s="52"/>
      <c r="J573" s="52">
        <v>180</v>
      </c>
      <c r="K573" s="15"/>
      <c r="L573" s="5"/>
      <c r="M573" s="52"/>
      <c r="N573" s="5"/>
      <c r="O573" s="52"/>
      <c r="P573" s="53"/>
      <c r="Q573" s="52"/>
      <c r="R573" s="52"/>
      <c r="S573" s="52"/>
      <c r="T573" s="16">
        <v>180</v>
      </c>
    </row>
    <row r="574" spans="1:20" s="57" customFormat="1" ht="15" outlineLevel="2">
      <c r="A574" s="5" t="s">
        <v>140</v>
      </c>
      <c r="B574" s="19" t="s">
        <v>167</v>
      </c>
      <c r="C574" s="6">
        <v>407550</v>
      </c>
      <c r="D574" s="5" t="s">
        <v>418</v>
      </c>
      <c r="E574" s="5" t="s">
        <v>36</v>
      </c>
      <c r="F574" s="5" t="s">
        <v>36</v>
      </c>
      <c r="G574" s="52"/>
      <c r="H574" s="53"/>
      <c r="I574" s="52"/>
      <c r="J574" s="52"/>
      <c r="K574" s="15"/>
      <c r="L574" s="5"/>
      <c r="M574" s="52"/>
      <c r="N574" s="15">
        <v>2.75</v>
      </c>
      <c r="O574" s="52">
        <v>198</v>
      </c>
      <c r="P574" s="53"/>
      <c r="Q574" s="52"/>
      <c r="R574" s="52"/>
      <c r="S574" s="52"/>
      <c r="T574" s="16">
        <v>198</v>
      </c>
    </row>
    <row r="575" spans="1:20" s="57" customFormat="1" ht="15" outlineLevel="2">
      <c r="A575" s="5" t="s">
        <v>140</v>
      </c>
      <c r="B575" s="19" t="s">
        <v>167</v>
      </c>
      <c r="C575" s="6">
        <v>407550</v>
      </c>
      <c r="D575" s="5" t="s">
        <v>418</v>
      </c>
      <c r="E575" s="5" t="s">
        <v>107</v>
      </c>
      <c r="F575" s="7" t="s">
        <v>143</v>
      </c>
      <c r="G575" s="8">
        <v>0.8</v>
      </c>
      <c r="H575" s="9">
        <v>2</v>
      </c>
      <c r="I575" s="8">
        <v>0.12</v>
      </c>
      <c r="J575" s="8"/>
      <c r="K575" s="15"/>
      <c r="L575" s="5"/>
      <c r="M575" s="8"/>
      <c r="N575" s="5"/>
      <c r="O575" s="8"/>
      <c r="P575" s="9"/>
      <c r="Q575" s="8"/>
      <c r="R575" s="8"/>
      <c r="S575" s="8"/>
      <c r="T575" s="16">
        <v>0.92</v>
      </c>
    </row>
    <row r="576" spans="1:20" s="57" customFormat="1" ht="15" outlineLevel="2">
      <c r="A576" s="5" t="s">
        <v>140</v>
      </c>
      <c r="B576" s="19" t="s">
        <v>167</v>
      </c>
      <c r="C576" s="6">
        <v>407550</v>
      </c>
      <c r="D576" s="5" t="s">
        <v>418</v>
      </c>
      <c r="E576" s="5" t="s">
        <v>107</v>
      </c>
      <c r="F576" s="7" t="s">
        <v>154</v>
      </c>
      <c r="G576" s="8">
        <v>0.30800000000000005</v>
      </c>
      <c r="H576" s="11">
        <v>1</v>
      </c>
      <c r="I576" s="10">
        <v>0.06</v>
      </c>
      <c r="J576" s="8"/>
      <c r="K576" s="15"/>
      <c r="L576" s="5"/>
      <c r="M576" s="10"/>
      <c r="N576" s="5"/>
      <c r="O576" s="10"/>
      <c r="P576" s="11"/>
      <c r="Q576" s="10"/>
      <c r="R576" s="10"/>
      <c r="S576" s="10"/>
      <c r="T576" s="16">
        <v>0.36800000000000005</v>
      </c>
    </row>
    <row r="577" spans="1:20" s="57" customFormat="1" ht="15" outlineLevel="2">
      <c r="A577" s="12" t="s">
        <v>140</v>
      </c>
      <c r="B577" s="20" t="s">
        <v>167</v>
      </c>
      <c r="C577" s="12">
        <v>407550</v>
      </c>
      <c r="D577" s="12" t="s">
        <v>418</v>
      </c>
      <c r="E577" s="12" t="s">
        <v>111</v>
      </c>
      <c r="F577" s="12" t="s">
        <v>111</v>
      </c>
      <c r="G577" s="54"/>
      <c r="H577" s="55"/>
      <c r="I577" s="54"/>
      <c r="J577" s="54"/>
      <c r="K577" s="14">
        <v>4</v>
      </c>
      <c r="L577" s="13">
        <v>0.8</v>
      </c>
      <c r="M577" s="54">
        <v>10032</v>
      </c>
      <c r="N577" s="56"/>
      <c r="O577" s="54"/>
      <c r="P577" s="55"/>
      <c r="Q577" s="54"/>
      <c r="R577" s="54"/>
      <c r="S577" s="54"/>
      <c r="T577" s="16">
        <v>10032</v>
      </c>
    </row>
    <row r="578" spans="1:20" s="57" customFormat="1" ht="15" outlineLevel="2">
      <c r="A578" s="5" t="s">
        <v>140</v>
      </c>
      <c r="B578" s="19" t="s">
        <v>167</v>
      </c>
      <c r="C578" s="6">
        <v>407550</v>
      </c>
      <c r="D578" s="5" t="s">
        <v>418</v>
      </c>
      <c r="E578" s="5" t="s">
        <v>133</v>
      </c>
      <c r="F578" s="5" t="s">
        <v>133</v>
      </c>
      <c r="G578" s="52"/>
      <c r="H578" s="53"/>
      <c r="I578" s="52"/>
      <c r="J578" s="52"/>
      <c r="K578" s="15"/>
      <c r="L578" s="5"/>
      <c r="M578" s="52"/>
      <c r="N578" s="5"/>
      <c r="O578" s="52"/>
      <c r="P578" s="53"/>
      <c r="Q578" s="52"/>
      <c r="R578" s="52"/>
      <c r="S578" s="52">
        <v>19.78</v>
      </c>
      <c r="T578" s="16">
        <v>19.78</v>
      </c>
    </row>
    <row r="579" spans="1:20" s="72" customFormat="1" ht="15.75" outlineLevel="1" collapsed="1">
      <c r="A579" s="77"/>
      <c r="B579" s="78"/>
      <c r="C579" s="77"/>
      <c r="D579" s="78" t="s">
        <v>683</v>
      </c>
      <c r="E579" s="77"/>
      <c r="F579" s="77"/>
      <c r="G579" s="79">
        <f aca="true" t="shared" si="78" ref="G579:T579">SUBTOTAL(9,G568:G578)</f>
        <v>3693.5485100000005</v>
      </c>
      <c r="H579" s="80">
        <f t="shared" si="78"/>
        <v>7866</v>
      </c>
      <c r="I579" s="79">
        <f t="shared" si="78"/>
        <v>774.5799999999999</v>
      </c>
      <c r="J579" s="79">
        <f t="shared" si="78"/>
        <v>180</v>
      </c>
      <c r="K579" s="81">
        <f t="shared" si="78"/>
        <v>4</v>
      </c>
      <c r="L579" s="82">
        <f t="shared" si="78"/>
        <v>0.8</v>
      </c>
      <c r="M579" s="79">
        <f t="shared" si="78"/>
        <v>10032</v>
      </c>
      <c r="N579" s="83">
        <f t="shared" si="78"/>
        <v>2.75</v>
      </c>
      <c r="O579" s="79">
        <f t="shared" si="78"/>
        <v>198</v>
      </c>
      <c r="P579" s="80">
        <f t="shared" si="78"/>
        <v>0</v>
      </c>
      <c r="Q579" s="79">
        <f t="shared" si="78"/>
        <v>0</v>
      </c>
      <c r="R579" s="79">
        <f t="shared" si="78"/>
        <v>0</v>
      </c>
      <c r="S579" s="79">
        <f t="shared" si="78"/>
        <v>19.78</v>
      </c>
      <c r="T579" s="16">
        <f t="shared" si="78"/>
        <v>14897.908510000001</v>
      </c>
    </row>
    <row r="580" spans="1:20" s="57" customFormat="1" ht="15" outlineLevel="2">
      <c r="A580" s="5" t="s">
        <v>140</v>
      </c>
      <c r="B580" s="19" t="s">
        <v>243</v>
      </c>
      <c r="C580" s="6">
        <v>404420</v>
      </c>
      <c r="D580" s="5" t="s">
        <v>419</v>
      </c>
      <c r="E580" s="5" t="s">
        <v>107</v>
      </c>
      <c r="F580" s="7">
        <v>15</v>
      </c>
      <c r="G580" s="8">
        <v>4068.8682040000003</v>
      </c>
      <c r="H580" s="9">
        <v>11760</v>
      </c>
      <c r="I580" s="8">
        <v>1176</v>
      </c>
      <c r="J580" s="8"/>
      <c r="K580" s="15"/>
      <c r="L580" s="5"/>
      <c r="M580" s="8"/>
      <c r="N580" s="5"/>
      <c r="O580" s="8"/>
      <c r="P580" s="9"/>
      <c r="Q580" s="8"/>
      <c r="R580" s="8"/>
      <c r="S580" s="8"/>
      <c r="T580" s="16">
        <v>5244.868204</v>
      </c>
    </row>
    <row r="581" spans="1:20" s="57" customFormat="1" ht="15" outlineLevel="2">
      <c r="A581" s="5" t="s">
        <v>140</v>
      </c>
      <c r="B581" s="19" t="s">
        <v>243</v>
      </c>
      <c r="C581" s="6">
        <v>404420</v>
      </c>
      <c r="D581" s="5" t="s">
        <v>419</v>
      </c>
      <c r="E581" s="5" t="s">
        <v>107</v>
      </c>
      <c r="F581" s="7" t="s">
        <v>137</v>
      </c>
      <c r="G581" s="8">
        <v>2.4627755000000002</v>
      </c>
      <c r="H581" s="9">
        <v>1</v>
      </c>
      <c r="I581" s="8">
        <v>0.06</v>
      </c>
      <c r="J581" s="8"/>
      <c r="K581" s="15"/>
      <c r="L581" s="5"/>
      <c r="M581" s="8"/>
      <c r="N581" s="5"/>
      <c r="O581" s="8"/>
      <c r="P581" s="9"/>
      <c r="Q581" s="8"/>
      <c r="R581" s="8"/>
      <c r="S581" s="8"/>
      <c r="T581" s="16">
        <v>2.5227755000000003</v>
      </c>
    </row>
    <row r="582" spans="1:20" s="57" customFormat="1" ht="15" outlineLevel="2">
      <c r="A582" s="5" t="s">
        <v>140</v>
      </c>
      <c r="B582" s="19" t="s">
        <v>243</v>
      </c>
      <c r="C582" s="6">
        <v>404420</v>
      </c>
      <c r="D582" s="5" t="s">
        <v>419</v>
      </c>
      <c r="E582" s="5" t="s">
        <v>107</v>
      </c>
      <c r="F582" s="7" t="s">
        <v>138</v>
      </c>
      <c r="G582" s="8">
        <v>3.7013580000000004</v>
      </c>
      <c r="H582" s="9">
        <v>3</v>
      </c>
      <c r="I582" s="8">
        <v>0.18</v>
      </c>
      <c r="J582" s="8"/>
      <c r="K582" s="15"/>
      <c r="L582" s="5"/>
      <c r="M582" s="8"/>
      <c r="N582" s="5"/>
      <c r="O582" s="8"/>
      <c r="P582" s="9"/>
      <c r="Q582" s="8"/>
      <c r="R582" s="8"/>
      <c r="S582" s="8"/>
      <c r="T582" s="16">
        <v>3.8813580000000005</v>
      </c>
    </row>
    <row r="583" spans="1:20" s="57" customFormat="1" ht="15" outlineLevel="2">
      <c r="A583" s="5" t="s">
        <v>140</v>
      </c>
      <c r="B583" s="19" t="s">
        <v>243</v>
      </c>
      <c r="C583" s="6">
        <v>404420</v>
      </c>
      <c r="D583" s="5" t="s">
        <v>419</v>
      </c>
      <c r="E583" s="5" t="s">
        <v>107</v>
      </c>
      <c r="F583" s="7" t="s">
        <v>139</v>
      </c>
      <c r="G583" s="8">
        <v>23.1623</v>
      </c>
      <c r="H583" s="9">
        <v>59</v>
      </c>
      <c r="I583" s="8">
        <v>3.54</v>
      </c>
      <c r="J583" s="8"/>
      <c r="K583" s="15"/>
      <c r="L583" s="5"/>
      <c r="M583" s="8"/>
      <c r="N583" s="5"/>
      <c r="O583" s="8"/>
      <c r="P583" s="9"/>
      <c r="Q583" s="8"/>
      <c r="R583" s="8"/>
      <c r="S583" s="8"/>
      <c r="T583" s="16">
        <v>26.702299999999997</v>
      </c>
    </row>
    <row r="584" spans="1:20" s="57" customFormat="1" ht="15" outlineLevel="2">
      <c r="A584" s="5" t="s">
        <v>140</v>
      </c>
      <c r="B584" s="19" t="s">
        <v>243</v>
      </c>
      <c r="C584" s="6">
        <v>404420</v>
      </c>
      <c r="D584" s="5" t="s">
        <v>419</v>
      </c>
      <c r="E584" s="5" t="s">
        <v>107</v>
      </c>
      <c r="F584" s="5" t="s">
        <v>110</v>
      </c>
      <c r="G584" s="52"/>
      <c r="H584" s="53"/>
      <c r="I584" s="52"/>
      <c r="J584" s="52">
        <v>180</v>
      </c>
      <c r="K584" s="15"/>
      <c r="L584" s="5"/>
      <c r="M584" s="52"/>
      <c r="N584" s="5"/>
      <c r="O584" s="52"/>
      <c r="P584" s="53"/>
      <c r="Q584" s="52"/>
      <c r="R584" s="52"/>
      <c r="S584" s="52"/>
      <c r="T584" s="16">
        <v>180</v>
      </c>
    </row>
    <row r="585" spans="1:20" s="57" customFormat="1" ht="15" outlineLevel="2">
      <c r="A585" s="5" t="s">
        <v>140</v>
      </c>
      <c r="B585" s="19" t="s">
        <v>243</v>
      </c>
      <c r="C585" s="6">
        <v>404420</v>
      </c>
      <c r="D585" s="5" t="s">
        <v>419</v>
      </c>
      <c r="E585" s="5" t="s">
        <v>36</v>
      </c>
      <c r="F585" s="5" t="s">
        <v>36</v>
      </c>
      <c r="G585" s="52"/>
      <c r="H585" s="53"/>
      <c r="I585" s="52"/>
      <c r="J585" s="52"/>
      <c r="K585" s="15"/>
      <c r="L585" s="5"/>
      <c r="M585" s="52"/>
      <c r="N585" s="15">
        <v>0.75</v>
      </c>
      <c r="O585" s="52">
        <v>54</v>
      </c>
      <c r="P585" s="53"/>
      <c r="Q585" s="52"/>
      <c r="R585" s="52"/>
      <c r="S585" s="52"/>
      <c r="T585" s="16">
        <v>54</v>
      </c>
    </row>
    <row r="586" spans="1:20" s="57" customFormat="1" ht="15" outlineLevel="2">
      <c r="A586" s="5" t="s">
        <v>140</v>
      </c>
      <c r="B586" s="19" t="s">
        <v>243</v>
      </c>
      <c r="C586" s="6">
        <v>404420</v>
      </c>
      <c r="D586" s="5" t="s">
        <v>419</v>
      </c>
      <c r="E586" s="5" t="s">
        <v>107</v>
      </c>
      <c r="F586" s="7" t="s">
        <v>154</v>
      </c>
      <c r="G586" s="8">
        <v>6745.409</v>
      </c>
      <c r="H586" s="9">
        <v>21683</v>
      </c>
      <c r="I586" s="8">
        <v>1300.98</v>
      </c>
      <c r="J586" s="8"/>
      <c r="K586" s="15"/>
      <c r="L586" s="5"/>
      <c r="M586" s="8"/>
      <c r="N586" s="5"/>
      <c r="O586" s="8"/>
      <c r="P586" s="9"/>
      <c r="Q586" s="8"/>
      <c r="R586" s="8"/>
      <c r="S586" s="8"/>
      <c r="T586" s="16">
        <v>8046.388999999999</v>
      </c>
    </row>
    <row r="587" spans="1:20" s="57" customFormat="1" ht="15" outlineLevel="2">
      <c r="A587" s="12" t="s">
        <v>140</v>
      </c>
      <c r="B587" s="20" t="s">
        <v>243</v>
      </c>
      <c r="C587" s="12">
        <v>404420</v>
      </c>
      <c r="D587" s="12" t="s">
        <v>419</v>
      </c>
      <c r="E587" s="12" t="s">
        <v>111</v>
      </c>
      <c r="F587" s="12" t="s">
        <v>111</v>
      </c>
      <c r="G587" s="54"/>
      <c r="H587" s="55"/>
      <c r="I587" s="54"/>
      <c r="J587" s="54"/>
      <c r="K587" s="14">
        <v>1</v>
      </c>
      <c r="L587" s="13">
        <v>1</v>
      </c>
      <c r="M587" s="54">
        <v>3135</v>
      </c>
      <c r="N587" s="56"/>
      <c r="O587" s="54"/>
      <c r="P587" s="55"/>
      <c r="Q587" s="54"/>
      <c r="R587" s="54"/>
      <c r="S587" s="54"/>
      <c r="T587" s="16">
        <v>3135</v>
      </c>
    </row>
    <row r="588" spans="1:20" s="57" customFormat="1" ht="15" outlineLevel="2">
      <c r="A588" s="5" t="s">
        <v>140</v>
      </c>
      <c r="B588" s="19" t="s">
        <v>243</v>
      </c>
      <c r="C588" s="6">
        <v>404420</v>
      </c>
      <c r="D588" s="5" t="s">
        <v>419</v>
      </c>
      <c r="E588" s="5" t="s">
        <v>133</v>
      </c>
      <c r="F588" s="5" t="s">
        <v>133</v>
      </c>
      <c r="G588" s="52"/>
      <c r="H588" s="53"/>
      <c r="I588" s="52"/>
      <c r="J588" s="52"/>
      <c r="K588" s="15"/>
      <c r="L588" s="5"/>
      <c r="M588" s="52"/>
      <c r="N588" s="5"/>
      <c r="O588" s="52"/>
      <c r="P588" s="53"/>
      <c r="Q588" s="52"/>
      <c r="R588" s="52"/>
      <c r="S588" s="52">
        <v>10.08</v>
      </c>
      <c r="T588" s="16">
        <v>10.08</v>
      </c>
    </row>
    <row r="589" spans="1:20" s="72" customFormat="1" ht="15.75" outlineLevel="1" collapsed="1">
      <c r="A589" s="77"/>
      <c r="B589" s="78"/>
      <c r="C589" s="77"/>
      <c r="D589" s="78" t="s">
        <v>684</v>
      </c>
      <c r="E589" s="77"/>
      <c r="F589" s="77"/>
      <c r="G589" s="79">
        <f aca="true" t="shared" si="79" ref="G589:T589">SUBTOTAL(9,G580:G588)</f>
        <v>10843.6036375</v>
      </c>
      <c r="H589" s="80">
        <f t="shared" si="79"/>
        <v>33506</v>
      </c>
      <c r="I589" s="79">
        <f t="shared" si="79"/>
        <v>2480.76</v>
      </c>
      <c r="J589" s="79">
        <f t="shared" si="79"/>
        <v>180</v>
      </c>
      <c r="K589" s="81">
        <f t="shared" si="79"/>
        <v>1</v>
      </c>
      <c r="L589" s="82">
        <f t="shared" si="79"/>
        <v>1</v>
      </c>
      <c r="M589" s="79">
        <f t="shared" si="79"/>
        <v>3135</v>
      </c>
      <c r="N589" s="83">
        <f t="shared" si="79"/>
        <v>0.75</v>
      </c>
      <c r="O589" s="79">
        <f t="shared" si="79"/>
        <v>54</v>
      </c>
      <c r="P589" s="80">
        <f t="shared" si="79"/>
        <v>0</v>
      </c>
      <c r="Q589" s="79">
        <f t="shared" si="79"/>
        <v>0</v>
      </c>
      <c r="R589" s="79">
        <f t="shared" si="79"/>
        <v>0</v>
      </c>
      <c r="S589" s="79">
        <f t="shared" si="79"/>
        <v>10.08</v>
      </c>
      <c r="T589" s="16">
        <f t="shared" si="79"/>
        <v>16703.4436375</v>
      </c>
    </row>
    <row r="590" spans="1:20" s="57" customFormat="1" ht="15" outlineLevel="2">
      <c r="A590" s="5" t="s">
        <v>140</v>
      </c>
      <c r="B590" s="19" t="s">
        <v>141</v>
      </c>
      <c r="C590" s="6">
        <v>407100</v>
      </c>
      <c r="D590" s="5" t="s">
        <v>422</v>
      </c>
      <c r="E590" s="5" t="s">
        <v>107</v>
      </c>
      <c r="F590" s="7">
        <v>15</v>
      </c>
      <c r="G590" s="8">
        <v>98.33858200000014</v>
      </c>
      <c r="H590" s="9">
        <v>259</v>
      </c>
      <c r="I590" s="8">
        <v>25.9</v>
      </c>
      <c r="J590" s="8"/>
      <c r="K590" s="15"/>
      <c r="L590" s="5"/>
      <c r="M590" s="8"/>
      <c r="N590" s="5"/>
      <c r="O590" s="8"/>
      <c r="P590" s="9"/>
      <c r="Q590" s="8"/>
      <c r="R590" s="8"/>
      <c r="S590" s="8"/>
      <c r="T590" s="16">
        <v>124.23858200000015</v>
      </c>
    </row>
    <row r="591" spans="1:20" s="57" customFormat="1" ht="15" outlineLevel="2">
      <c r="A591" s="5" t="s">
        <v>140</v>
      </c>
      <c r="B591" s="19" t="s">
        <v>141</v>
      </c>
      <c r="C591" s="6">
        <v>407100</v>
      </c>
      <c r="D591" s="5" t="s">
        <v>422</v>
      </c>
      <c r="E591" s="5" t="s">
        <v>107</v>
      </c>
      <c r="F591" s="7" t="s">
        <v>137</v>
      </c>
      <c r="G591" s="8">
        <v>20.784176500000004</v>
      </c>
      <c r="H591" s="9">
        <v>5</v>
      </c>
      <c r="I591" s="8">
        <v>0.3</v>
      </c>
      <c r="J591" s="8"/>
      <c r="K591" s="15"/>
      <c r="L591" s="5"/>
      <c r="M591" s="8"/>
      <c r="N591" s="5"/>
      <c r="O591" s="8"/>
      <c r="P591" s="9"/>
      <c r="Q591" s="8"/>
      <c r="R591" s="8"/>
      <c r="S591" s="8"/>
      <c r="T591" s="16">
        <v>21.084176500000005</v>
      </c>
    </row>
    <row r="592" spans="1:20" s="57" customFormat="1" ht="15" outlineLevel="2">
      <c r="A592" s="5" t="s">
        <v>140</v>
      </c>
      <c r="B592" s="19" t="s">
        <v>141</v>
      </c>
      <c r="C592" s="6">
        <v>407100</v>
      </c>
      <c r="D592" s="5" t="s">
        <v>422</v>
      </c>
      <c r="E592" s="5" t="s">
        <v>107</v>
      </c>
      <c r="F592" s="7" t="s">
        <v>138</v>
      </c>
      <c r="G592" s="8">
        <v>20.893458000000003</v>
      </c>
      <c r="H592" s="9">
        <v>11</v>
      </c>
      <c r="I592" s="8">
        <v>0.66</v>
      </c>
      <c r="J592" s="8"/>
      <c r="K592" s="15"/>
      <c r="L592" s="5"/>
      <c r="M592" s="8"/>
      <c r="N592" s="5"/>
      <c r="O592" s="8"/>
      <c r="P592" s="9"/>
      <c r="Q592" s="8"/>
      <c r="R592" s="8"/>
      <c r="S592" s="8"/>
      <c r="T592" s="16">
        <v>21.553458000000003</v>
      </c>
    </row>
    <row r="593" spans="1:20" s="57" customFormat="1" ht="15" outlineLevel="2">
      <c r="A593" s="5" t="s">
        <v>140</v>
      </c>
      <c r="B593" s="19" t="s">
        <v>141</v>
      </c>
      <c r="C593" s="6">
        <v>407100</v>
      </c>
      <c r="D593" s="5" t="s">
        <v>422</v>
      </c>
      <c r="E593" s="5" t="s">
        <v>107</v>
      </c>
      <c r="F593" s="7" t="s">
        <v>139</v>
      </c>
      <c r="G593" s="8">
        <v>7.876399999999999</v>
      </c>
      <c r="H593" s="9">
        <v>8</v>
      </c>
      <c r="I593" s="8">
        <v>0.48</v>
      </c>
      <c r="J593" s="8"/>
      <c r="K593" s="15"/>
      <c r="L593" s="5"/>
      <c r="M593" s="8"/>
      <c r="N593" s="5"/>
      <c r="O593" s="8"/>
      <c r="P593" s="9"/>
      <c r="Q593" s="8"/>
      <c r="R593" s="8"/>
      <c r="S593" s="8"/>
      <c r="T593" s="16">
        <v>8.356399999999999</v>
      </c>
    </row>
    <row r="594" spans="1:20" s="57" customFormat="1" ht="15" outlineLevel="2">
      <c r="A594" s="5" t="s">
        <v>140</v>
      </c>
      <c r="B594" s="19" t="s">
        <v>141</v>
      </c>
      <c r="C594" s="6">
        <v>407100</v>
      </c>
      <c r="D594" s="5" t="s">
        <v>422</v>
      </c>
      <c r="E594" s="5" t="s">
        <v>107</v>
      </c>
      <c r="F594" s="7" t="s">
        <v>116</v>
      </c>
      <c r="G594" s="8">
        <v>7.2829414</v>
      </c>
      <c r="H594" s="9">
        <v>9</v>
      </c>
      <c r="I594" s="8">
        <v>4.32</v>
      </c>
      <c r="J594" s="8"/>
      <c r="K594" s="15"/>
      <c r="L594" s="5"/>
      <c r="M594" s="8"/>
      <c r="N594" s="5"/>
      <c r="O594" s="8"/>
      <c r="P594" s="9"/>
      <c r="Q594" s="8"/>
      <c r="R594" s="8"/>
      <c r="S594" s="8"/>
      <c r="T594" s="16">
        <v>11.6029414</v>
      </c>
    </row>
    <row r="595" spans="1:20" s="57" customFormat="1" ht="15" outlineLevel="2">
      <c r="A595" s="5" t="s">
        <v>140</v>
      </c>
      <c r="B595" s="19" t="s">
        <v>141</v>
      </c>
      <c r="C595" s="6">
        <v>407100</v>
      </c>
      <c r="D595" s="5" t="s">
        <v>422</v>
      </c>
      <c r="E595" s="5" t="s">
        <v>107</v>
      </c>
      <c r="F595" s="5" t="s">
        <v>110</v>
      </c>
      <c r="G595" s="52"/>
      <c r="H595" s="53"/>
      <c r="I595" s="52"/>
      <c r="J595" s="52">
        <v>180</v>
      </c>
      <c r="K595" s="15"/>
      <c r="L595" s="5"/>
      <c r="M595" s="52"/>
      <c r="N595" s="5"/>
      <c r="O595" s="52"/>
      <c r="P595" s="53"/>
      <c r="Q595" s="52"/>
      <c r="R595" s="52"/>
      <c r="S595" s="52"/>
      <c r="T595" s="16">
        <v>180</v>
      </c>
    </row>
    <row r="596" spans="1:20" s="57" customFormat="1" ht="15" outlineLevel="2">
      <c r="A596" s="5" t="s">
        <v>140</v>
      </c>
      <c r="B596" s="19" t="s">
        <v>141</v>
      </c>
      <c r="C596" s="6">
        <v>407100</v>
      </c>
      <c r="D596" s="5" t="s">
        <v>422</v>
      </c>
      <c r="E596" s="5" t="s">
        <v>36</v>
      </c>
      <c r="F596" s="5" t="s">
        <v>36</v>
      </c>
      <c r="G596" s="52"/>
      <c r="H596" s="53"/>
      <c r="I596" s="52"/>
      <c r="J596" s="52"/>
      <c r="K596" s="15"/>
      <c r="L596" s="5"/>
      <c r="M596" s="52"/>
      <c r="N596" s="15">
        <v>0.5</v>
      </c>
      <c r="O596" s="52">
        <v>36</v>
      </c>
      <c r="P596" s="53"/>
      <c r="Q596" s="52"/>
      <c r="R596" s="52"/>
      <c r="S596" s="52"/>
      <c r="T596" s="16">
        <v>36</v>
      </c>
    </row>
    <row r="597" spans="1:20" s="57" customFormat="1" ht="15" outlineLevel="2">
      <c r="A597" s="12" t="s">
        <v>140</v>
      </c>
      <c r="B597" s="20" t="s">
        <v>141</v>
      </c>
      <c r="C597" s="12">
        <v>407100</v>
      </c>
      <c r="D597" s="12" t="s">
        <v>422</v>
      </c>
      <c r="E597" s="12" t="s">
        <v>111</v>
      </c>
      <c r="F597" s="12" t="s">
        <v>111</v>
      </c>
      <c r="G597" s="54"/>
      <c r="H597" s="55"/>
      <c r="I597" s="54"/>
      <c r="J597" s="54"/>
      <c r="K597" s="14">
        <v>1</v>
      </c>
      <c r="L597" s="13">
        <v>0.5</v>
      </c>
      <c r="M597" s="54">
        <v>1567.5</v>
      </c>
      <c r="N597" s="56"/>
      <c r="O597" s="54"/>
      <c r="P597" s="55"/>
      <c r="Q597" s="54"/>
      <c r="R597" s="54"/>
      <c r="S597" s="54"/>
      <c r="T597" s="16">
        <v>1567.5</v>
      </c>
    </row>
    <row r="598" spans="1:20" s="72" customFormat="1" ht="15.75" outlineLevel="1" collapsed="1">
      <c r="A598" s="77"/>
      <c r="B598" s="78"/>
      <c r="C598" s="77"/>
      <c r="D598" s="78" t="s">
        <v>687</v>
      </c>
      <c r="E598" s="77"/>
      <c r="F598" s="77"/>
      <c r="G598" s="79">
        <f aca="true" t="shared" si="80" ref="G598:T598">SUBTOTAL(9,G590:G597)</f>
        <v>155.17555790000014</v>
      </c>
      <c r="H598" s="80">
        <f t="shared" si="80"/>
        <v>292</v>
      </c>
      <c r="I598" s="79">
        <f t="shared" si="80"/>
        <v>31.66</v>
      </c>
      <c r="J598" s="79">
        <f t="shared" si="80"/>
        <v>180</v>
      </c>
      <c r="K598" s="81">
        <f t="shared" si="80"/>
        <v>1</v>
      </c>
      <c r="L598" s="82">
        <f t="shared" si="80"/>
        <v>0.5</v>
      </c>
      <c r="M598" s="79">
        <f t="shared" si="80"/>
        <v>1567.5</v>
      </c>
      <c r="N598" s="83">
        <f t="shared" si="80"/>
        <v>0.5</v>
      </c>
      <c r="O598" s="79">
        <f t="shared" si="80"/>
        <v>36</v>
      </c>
      <c r="P598" s="80">
        <f t="shared" si="80"/>
        <v>0</v>
      </c>
      <c r="Q598" s="79">
        <f t="shared" si="80"/>
        <v>0</v>
      </c>
      <c r="R598" s="79">
        <f t="shared" si="80"/>
        <v>0</v>
      </c>
      <c r="S598" s="79">
        <f t="shared" si="80"/>
        <v>0</v>
      </c>
      <c r="T598" s="16">
        <f t="shared" si="80"/>
        <v>1970.3355579000001</v>
      </c>
    </row>
    <row r="599" spans="1:20" s="57" customFormat="1" ht="15" outlineLevel="2">
      <c r="A599" s="5" t="s">
        <v>140</v>
      </c>
      <c r="B599" s="19" t="s">
        <v>167</v>
      </c>
      <c r="C599" s="6">
        <v>407800</v>
      </c>
      <c r="D599" s="5" t="s">
        <v>423</v>
      </c>
      <c r="E599" s="5" t="s">
        <v>107</v>
      </c>
      <c r="F599" s="7">
        <v>15</v>
      </c>
      <c r="G599" s="8">
        <v>111.19064100000001</v>
      </c>
      <c r="H599" s="9">
        <v>319</v>
      </c>
      <c r="I599" s="8">
        <v>31.9</v>
      </c>
      <c r="J599" s="8"/>
      <c r="K599" s="15"/>
      <c r="L599" s="5"/>
      <c r="M599" s="8"/>
      <c r="N599" s="5"/>
      <c r="O599" s="8"/>
      <c r="P599" s="9"/>
      <c r="Q599" s="8"/>
      <c r="R599" s="8"/>
      <c r="S599" s="8"/>
      <c r="T599" s="16">
        <v>143.090641</v>
      </c>
    </row>
    <row r="600" spans="1:20" s="57" customFormat="1" ht="15" outlineLevel="2">
      <c r="A600" s="5" t="s">
        <v>140</v>
      </c>
      <c r="B600" s="19" t="s">
        <v>167</v>
      </c>
      <c r="C600" s="6">
        <v>407800</v>
      </c>
      <c r="D600" s="5" t="s">
        <v>423</v>
      </c>
      <c r="E600" s="5" t="s">
        <v>107</v>
      </c>
      <c r="F600" s="7" t="s">
        <v>137</v>
      </c>
      <c r="G600" s="8">
        <v>31.4184205</v>
      </c>
      <c r="H600" s="9">
        <v>6</v>
      </c>
      <c r="I600" s="8">
        <v>0.36</v>
      </c>
      <c r="J600" s="8"/>
      <c r="K600" s="15"/>
      <c r="L600" s="5"/>
      <c r="M600" s="8"/>
      <c r="N600" s="5"/>
      <c r="O600" s="8"/>
      <c r="P600" s="9"/>
      <c r="Q600" s="8"/>
      <c r="R600" s="8"/>
      <c r="S600" s="8"/>
      <c r="T600" s="16">
        <v>31.7784205</v>
      </c>
    </row>
    <row r="601" spans="1:20" s="57" customFormat="1" ht="15" outlineLevel="2">
      <c r="A601" s="5" t="s">
        <v>140</v>
      </c>
      <c r="B601" s="19" t="s">
        <v>167</v>
      </c>
      <c r="C601" s="6">
        <v>407800</v>
      </c>
      <c r="D601" s="5" t="s">
        <v>423</v>
      </c>
      <c r="E601" s="5" t="s">
        <v>107</v>
      </c>
      <c r="F601" s="7" t="s">
        <v>138</v>
      </c>
      <c r="G601" s="8">
        <v>149.66228700000002</v>
      </c>
      <c r="H601" s="9">
        <v>100</v>
      </c>
      <c r="I601" s="8">
        <v>6</v>
      </c>
      <c r="J601" s="8"/>
      <c r="K601" s="15"/>
      <c r="L601" s="5"/>
      <c r="M601" s="8"/>
      <c r="N601" s="5"/>
      <c r="O601" s="8"/>
      <c r="P601" s="9"/>
      <c r="Q601" s="8"/>
      <c r="R601" s="8"/>
      <c r="S601" s="8"/>
      <c r="T601" s="16">
        <v>155.66228700000002</v>
      </c>
    </row>
    <row r="602" spans="1:20" s="57" customFormat="1" ht="15" outlineLevel="2">
      <c r="A602" s="5" t="s">
        <v>140</v>
      </c>
      <c r="B602" s="19" t="s">
        <v>167</v>
      </c>
      <c r="C602" s="6">
        <v>407800</v>
      </c>
      <c r="D602" s="5" t="s">
        <v>423</v>
      </c>
      <c r="E602" s="5" t="s">
        <v>107</v>
      </c>
      <c r="F602" s="7" t="s">
        <v>139</v>
      </c>
      <c r="G602" s="8">
        <v>38.43805</v>
      </c>
      <c r="H602" s="9">
        <v>64</v>
      </c>
      <c r="I602" s="8">
        <v>3.84</v>
      </c>
      <c r="J602" s="8"/>
      <c r="K602" s="15"/>
      <c r="L602" s="5"/>
      <c r="M602" s="8"/>
      <c r="N602" s="5"/>
      <c r="O602" s="8"/>
      <c r="P602" s="9"/>
      <c r="Q602" s="8"/>
      <c r="R602" s="8"/>
      <c r="S602" s="8"/>
      <c r="T602" s="16">
        <v>42.27804999999999</v>
      </c>
    </row>
    <row r="603" spans="1:20" s="57" customFormat="1" ht="15" outlineLevel="2">
      <c r="A603" s="5" t="s">
        <v>140</v>
      </c>
      <c r="B603" s="19" t="s">
        <v>167</v>
      </c>
      <c r="C603" s="6">
        <v>407800</v>
      </c>
      <c r="D603" s="5" t="s">
        <v>423</v>
      </c>
      <c r="E603" s="5" t="s">
        <v>107</v>
      </c>
      <c r="F603" s="7" t="s">
        <v>116</v>
      </c>
      <c r="G603" s="8">
        <v>49.41153</v>
      </c>
      <c r="H603" s="9">
        <v>52</v>
      </c>
      <c r="I603" s="8">
        <v>24.96</v>
      </c>
      <c r="J603" s="8"/>
      <c r="K603" s="15"/>
      <c r="L603" s="5"/>
      <c r="M603" s="8"/>
      <c r="N603" s="5"/>
      <c r="O603" s="8"/>
      <c r="P603" s="9"/>
      <c r="Q603" s="8"/>
      <c r="R603" s="8"/>
      <c r="S603" s="8"/>
      <c r="T603" s="16">
        <v>74.37153</v>
      </c>
    </row>
    <row r="604" spans="1:20" s="57" customFormat="1" ht="15" outlineLevel="2">
      <c r="A604" s="5" t="s">
        <v>140</v>
      </c>
      <c r="B604" s="19" t="s">
        <v>167</v>
      </c>
      <c r="C604" s="6">
        <v>407800</v>
      </c>
      <c r="D604" s="5" t="s">
        <v>423</v>
      </c>
      <c r="E604" s="5" t="s">
        <v>107</v>
      </c>
      <c r="F604" s="5" t="s">
        <v>110</v>
      </c>
      <c r="G604" s="52"/>
      <c r="H604" s="53"/>
      <c r="I604" s="52"/>
      <c r="J604" s="52">
        <v>180</v>
      </c>
      <c r="K604" s="15"/>
      <c r="L604" s="5"/>
      <c r="M604" s="52"/>
      <c r="N604" s="5"/>
      <c r="O604" s="52"/>
      <c r="P604" s="53"/>
      <c r="Q604" s="52"/>
      <c r="R604" s="52"/>
      <c r="S604" s="52"/>
      <c r="T604" s="16">
        <v>180</v>
      </c>
    </row>
    <row r="605" spans="1:20" s="57" customFormat="1" ht="15" outlineLevel="2">
      <c r="A605" s="5" t="s">
        <v>140</v>
      </c>
      <c r="B605" s="19" t="s">
        <v>167</v>
      </c>
      <c r="C605" s="6">
        <v>407800</v>
      </c>
      <c r="D605" s="5" t="s">
        <v>423</v>
      </c>
      <c r="E605" s="5" t="s">
        <v>36</v>
      </c>
      <c r="F605" s="5" t="s">
        <v>36</v>
      </c>
      <c r="G605" s="52"/>
      <c r="H605" s="53"/>
      <c r="I605" s="52"/>
      <c r="J605" s="52"/>
      <c r="K605" s="15"/>
      <c r="L605" s="5"/>
      <c r="M605" s="52"/>
      <c r="N605" s="15">
        <v>8.75</v>
      </c>
      <c r="O605" s="52">
        <v>630</v>
      </c>
      <c r="P605" s="53"/>
      <c r="Q605" s="52"/>
      <c r="R605" s="52"/>
      <c r="S605" s="52"/>
      <c r="T605" s="16">
        <v>630</v>
      </c>
    </row>
    <row r="606" spans="1:20" s="57" customFormat="1" ht="15" outlineLevel="2">
      <c r="A606" s="5" t="s">
        <v>140</v>
      </c>
      <c r="B606" s="19" t="s">
        <v>167</v>
      </c>
      <c r="C606" s="6">
        <v>407800</v>
      </c>
      <c r="D606" s="5" t="s">
        <v>423</v>
      </c>
      <c r="E606" s="5" t="s">
        <v>107</v>
      </c>
      <c r="F606" s="7" t="s">
        <v>143</v>
      </c>
      <c r="G606" s="8">
        <v>0.98</v>
      </c>
      <c r="H606" s="9">
        <v>1</v>
      </c>
      <c r="I606" s="8">
        <v>0.06</v>
      </c>
      <c r="J606" s="8"/>
      <c r="K606" s="15"/>
      <c r="L606" s="5"/>
      <c r="M606" s="8"/>
      <c r="N606" s="5"/>
      <c r="O606" s="8"/>
      <c r="P606" s="9"/>
      <c r="Q606" s="8"/>
      <c r="R606" s="8"/>
      <c r="S606" s="8"/>
      <c r="T606" s="16">
        <v>1.04</v>
      </c>
    </row>
    <row r="607" spans="1:20" s="57" customFormat="1" ht="15" outlineLevel="2">
      <c r="A607" s="12" t="s">
        <v>140</v>
      </c>
      <c r="B607" s="20" t="s">
        <v>167</v>
      </c>
      <c r="C607" s="12">
        <v>407800</v>
      </c>
      <c r="D607" s="12" t="s">
        <v>423</v>
      </c>
      <c r="E607" s="12" t="s">
        <v>111</v>
      </c>
      <c r="F607" s="12" t="s">
        <v>111</v>
      </c>
      <c r="G607" s="54"/>
      <c r="H607" s="55"/>
      <c r="I607" s="54"/>
      <c r="J607" s="54"/>
      <c r="K607" s="14">
        <v>4</v>
      </c>
      <c r="L607" s="13">
        <v>1</v>
      </c>
      <c r="M607" s="54">
        <v>12540</v>
      </c>
      <c r="N607" s="56"/>
      <c r="O607" s="54"/>
      <c r="P607" s="55"/>
      <c r="Q607" s="54"/>
      <c r="R607" s="54"/>
      <c r="S607" s="54"/>
      <c r="T607" s="16">
        <v>12540</v>
      </c>
    </row>
    <row r="608" spans="1:20" s="57" customFormat="1" ht="15" outlineLevel="2">
      <c r="A608" s="5" t="s">
        <v>140</v>
      </c>
      <c r="B608" s="19" t="s">
        <v>167</v>
      </c>
      <c r="C608" s="6">
        <v>407800</v>
      </c>
      <c r="D608" s="5" t="s">
        <v>423</v>
      </c>
      <c r="E608" s="5" t="s">
        <v>133</v>
      </c>
      <c r="F608" s="5" t="s">
        <v>133</v>
      </c>
      <c r="G608" s="52"/>
      <c r="H608" s="53"/>
      <c r="I608" s="52"/>
      <c r="J608" s="52"/>
      <c r="K608" s="15"/>
      <c r="L608" s="5"/>
      <c r="M608" s="52"/>
      <c r="N608" s="5"/>
      <c r="O608" s="52"/>
      <c r="P608" s="53"/>
      <c r="Q608" s="52"/>
      <c r="R608" s="52"/>
      <c r="S608" s="52">
        <v>6.74</v>
      </c>
      <c r="T608" s="16">
        <v>6.74</v>
      </c>
    </row>
    <row r="609" spans="1:20" s="72" customFormat="1" ht="15.75" outlineLevel="1" collapsed="1">
      <c r="A609" s="77"/>
      <c r="B609" s="78"/>
      <c r="C609" s="77"/>
      <c r="D609" s="78" t="s">
        <v>688</v>
      </c>
      <c r="E609" s="77"/>
      <c r="F609" s="77"/>
      <c r="G609" s="79">
        <f aca="true" t="shared" si="81" ref="G609:T609">SUBTOTAL(9,G599:G608)</f>
        <v>381.1009285</v>
      </c>
      <c r="H609" s="80">
        <f t="shared" si="81"/>
        <v>542</v>
      </c>
      <c r="I609" s="79">
        <f t="shared" si="81"/>
        <v>67.12</v>
      </c>
      <c r="J609" s="79">
        <f t="shared" si="81"/>
        <v>180</v>
      </c>
      <c r="K609" s="81">
        <f t="shared" si="81"/>
        <v>4</v>
      </c>
      <c r="L609" s="82">
        <f t="shared" si="81"/>
        <v>1</v>
      </c>
      <c r="M609" s="79">
        <f t="shared" si="81"/>
        <v>12540</v>
      </c>
      <c r="N609" s="83">
        <f t="shared" si="81"/>
        <v>8.75</v>
      </c>
      <c r="O609" s="79">
        <f t="shared" si="81"/>
        <v>630</v>
      </c>
      <c r="P609" s="80">
        <f t="shared" si="81"/>
        <v>0</v>
      </c>
      <c r="Q609" s="79">
        <f t="shared" si="81"/>
        <v>0</v>
      </c>
      <c r="R609" s="79">
        <f t="shared" si="81"/>
        <v>0</v>
      </c>
      <c r="S609" s="79">
        <f t="shared" si="81"/>
        <v>6.74</v>
      </c>
      <c r="T609" s="16">
        <f t="shared" si="81"/>
        <v>13804.960928499999</v>
      </c>
    </row>
    <row r="610" spans="1:20" s="57" customFormat="1" ht="15" outlineLevel="2">
      <c r="A610" s="5" t="s">
        <v>140</v>
      </c>
      <c r="B610" s="19" t="s">
        <v>167</v>
      </c>
      <c r="C610" s="6">
        <v>403800</v>
      </c>
      <c r="D610" s="5" t="s">
        <v>424</v>
      </c>
      <c r="E610" s="5" t="s">
        <v>107</v>
      </c>
      <c r="F610" s="7">
        <v>15</v>
      </c>
      <c r="G610" s="8">
        <v>535.1953539999988</v>
      </c>
      <c r="H610" s="9">
        <v>1524</v>
      </c>
      <c r="I610" s="8">
        <v>152.4</v>
      </c>
      <c r="J610" s="8"/>
      <c r="K610" s="15"/>
      <c r="L610" s="5"/>
      <c r="M610" s="8"/>
      <c r="N610" s="5"/>
      <c r="O610" s="8"/>
      <c r="P610" s="9"/>
      <c r="Q610" s="8"/>
      <c r="R610" s="8"/>
      <c r="S610" s="8"/>
      <c r="T610" s="16">
        <v>687.5953539999988</v>
      </c>
    </row>
    <row r="611" spans="1:20" s="57" customFormat="1" ht="15" outlineLevel="2">
      <c r="A611" s="5" t="s">
        <v>140</v>
      </c>
      <c r="B611" s="19" t="s">
        <v>167</v>
      </c>
      <c r="C611" s="6">
        <v>403800</v>
      </c>
      <c r="D611" s="5" t="s">
        <v>424</v>
      </c>
      <c r="E611" s="5" t="s">
        <v>107</v>
      </c>
      <c r="F611" s="7" t="s">
        <v>137</v>
      </c>
      <c r="G611" s="8">
        <v>40.0123735</v>
      </c>
      <c r="H611" s="9">
        <v>12</v>
      </c>
      <c r="I611" s="8">
        <v>0.72</v>
      </c>
      <c r="J611" s="8"/>
      <c r="K611" s="15"/>
      <c r="L611" s="5"/>
      <c r="M611" s="8"/>
      <c r="N611" s="5"/>
      <c r="O611" s="8"/>
      <c r="P611" s="9"/>
      <c r="Q611" s="8"/>
      <c r="R611" s="8"/>
      <c r="S611" s="8"/>
      <c r="T611" s="16">
        <v>40.7323735</v>
      </c>
    </row>
    <row r="612" spans="1:20" s="57" customFormat="1" ht="15" outlineLevel="2">
      <c r="A612" s="5" t="s">
        <v>140</v>
      </c>
      <c r="B612" s="19" t="s">
        <v>167</v>
      </c>
      <c r="C612" s="6">
        <v>403800</v>
      </c>
      <c r="D612" s="5" t="s">
        <v>424</v>
      </c>
      <c r="E612" s="5" t="s">
        <v>107</v>
      </c>
      <c r="F612" s="7" t="s">
        <v>138</v>
      </c>
      <c r="G612" s="8">
        <v>93.10027800000002</v>
      </c>
      <c r="H612" s="9">
        <v>72</v>
      </c>
      <c r="I612" s="8">
        <v>4.32</v>
      </c>
      <c r="J612" s="8"/>
      <c r="K612" s="15"/>
      <c r="L612" s="5"/>
      <c r="M612" s="8"/>
      <c r="N612" s="5"/>
      <c r="O612" s="8"/>
      <c r="P612" s="9"/>
      <c r="Q612" s="8"/>
      <c r="R612" s="8"/>
      <c r="S612" s="8"/>
      <c r="T612" s="16">
        <v>97.42027800000002</v>
      </c>
    </row>
    <row r="613" spans="1:20" s="57" customFormat="1" ht="15" outlineLevel="2">
      <c r="A613" s="5" t="s">
        <v>140</v>
      </c>
      <c r="B613" s="19" t="s">
        <v>167</v>
      </c>
      <c r="C613" s="6">
        <v>403800</v>
      </c>
      <c r="D613" s="5" t="s">
        <v>424</v>
      </c>
      <c r="E613" s="5" t="s">
        <v>107</v>
      </c>
      <c r="F613" s="7" t="s">
        <v>139</v>
      </c>
      <c r="G613" s="8">
        <v>377.94539999999995</v>
      </c>
      <c r="H613" s="9">
        <v>675</v>
      </c>
      <c r="I613" s="8">
        <v>40.5</v>
      </c>
      <c r="J613" s="8"/>
      <c r="K613" s="15"/>
      <c r="L613" s="5"/>
      <c r="M613" s="8"/>
      <c r="N613" s="5"/>
      <c r="O613" s="8"/>
      <c r="P613" s="9"/>
      <c r="Q613" s="8"/>
      <c r="R613" s="8"/>
      <c r="S613" s="8"/>
      <c r="T613" s="16">
        <v>418.44539999999995</v>
      </c>
    </row>
    <row r="614" spans="1:20" s="57" customFormat="1" ht="15" outlineLevel="2">
      <c r="A614" s="5" t="s">
        <v>140</v>
      </c>
      <c r="B614" s="19" t="s">
        <v>167</v>
      </c>
      <c r="C614" s="6">
        <v>403800</v>
      </c>
      <c r="D614" s="5" t="s">
        <v>424</v>
      </c>
      <c r="E614" s="5" t="s">
        <v>107</v>
      </c>
      <c r="F614" s="7" t="s">
        <v>116</v>
      </c>
      <c r="G614" s="8">
        <v>29.569953</v>
      </c>
      <c r="H614" s="9">
        <v>37</v>
      </c>
      <c r="I614" s="8">
        <v>17.76</v>
      </c>
      <c r="J614" s="8"/>
      <c r="K614" s="15"/>
      <c r="L614" s="5"/>
      <c r="M614" s="8"/>
      <c r="N614" s="5"/>
      <c r="O614" s="8"/>
      <c r="P614" s="9"/>
      <c r="Q614" s="8"/>
      <c r="R614" s="8"/>
      <c r="S614" s="8"/>
      <c r="T614" s="16">
        <v>47.329953</v>
      </c>
    </row>
    <row r="615" spans="1:20" s="57" customFormat="1" ht="15" outlineLevel="2">
      <c r="A615" s="5" t="s">
        <v>140</v>
      </c>
      <c r="B615" s="19" t="s">
        <v>167</v>
      </c>
      <c r="C615" s="6">
        <v>403800</v>
      </c>
      <c r="D615" s="5" t="s">
        <v>424</v>
      </c>
      <c r="E615" s="5" t="s">
        <v>107</v>
      </c>
      <c r="F615" s="5" t="s">
        <v>110</v>
      </c>
      <c r="G615" s="52"/>
      <c r="H615" s="53"/>
      <c r="I615" s="52"/>
      <c r="J615" s="52">
        <v>180</v>
      </c>
      <c r="K615" s="15"/>
      <c r="L615" s="5"/>
      <c r="M615" s="52"/>
      <c r="N615" s="5"/>
      <c r="O615" s="52"/>
      <c r="P615" s="53"/>
      <c r="Q615" s="52"/>
      <c r="R615" s="52"/>
      <c r="S615" s="52"/>
      <c r="T615" s="16">
        <v>180</v>
      </c>
    </row>
    <row r="616" spans="1:20" s="57" customFormat="1" ht="15" outlineLevel="2">
      <c r="A616" s="5" t="s">
        <v>140</v>
      </c>
      <c r="B616" s="19" t="s">
        <v>167</v>
      </c>
      <c r="C616" s="6">
        <v>403800</v>
      </c>
      <c r="D616" s="5" t="s">
        <v>424</v>
      </c>
      <c r="E616" s="5" t="s">
        <v>107</v>
      </c>
      <c r="F616" s="7" t="s">
        <v>154</v>
      </c>
      <c r="G616" s="8">
        <v>0.48400000000000004</v>
      </c>
      <c r="H616" s="9">
        <v>1</v>
      </c>
      <c r="I616" s="8">
        <v>0.06</v>
      </c>
      <c r="J616" s="8"/>
      <c r="K616" s="15"/>
      <c r="L616" s="5"/>
      <c r="M616" s="8"/>
      <c r="N616" s="5"/>
      <c r="O616" s="8"/>
      <c r="P616" s="9"/>
      <c r="Q616" s="8"/>
      <c r="R616" s="8"/>
      <c r="S616" s="8"/>
      <c r="T616" s="16">
        <v>0.544</v>
      </c>
    </row>
    <row r="617" spans="1:20" s="57" customFormat="1" ht="15" outlineLevel="2">
      <c r="A617" s="12" t="s">
        <v>140</v>
      </c>
      <c r="B617" s="20" t="s">
        <v>167</v>
      </c>
      <c r="C617" s="12">
        <v>403800</v>
      </c>
      <c r="D617" s="12" t="s">
        <v>424</v>
      </c>
      <c r="E617" s="12" t="s">
        <v>111</v>
      </c>
      <c r="F617" s="12" t="s">
        <v>111</v>
      </c>
      <c r="G617" s="54"/>
      <c r="H617" s="55"/>
      <c r="I617" s="54"/>
      <c r="J617" s="54"/>
      <c r="K617" s="14">
        <v>1</v>
      </c>
      <c r="L617" s="13">
        <v>1</v>
      </c>
      <c r="M617" s="54">
        <v>3135</v>
      </c>
      <c r="N617" s="56"/>
      <c r="O617" s="54"/>
      <c r="P617" s="55"/>
      <c r="Q617" s="54"/>
      <c r="R617" s="54"/>
      <c r="S617" s="54"/>
      <c r="T617" s="16">
        <v>3135</v>
      </c>
    </row>
    <row r="618" spans="1:20" s="72" customFormat="1" ht="15.75" outlineLevel="1" collapsed="1">
      <c r="A618" s="77"/>
      <c r="B618" s="78"/>
      <c r="C618" s="77"/>
      <c r="D618" s="78" t="s">
        <v>689</v>
      </c>
      <c r="E618" s="77"/>
      <c r="F618" s="77"/>
      <c r="G618" s="79">
        <f aca="true" t="shared" si="82" ref="G618:T618">SUBTOTAL(9,G610:G617)</f>
        <v>1076.3073584999986</v>
      </c>
      <c r="H618" s="80">
        <f t="shared" si="82"/>
        <v>2321</v>
      </c>
      <c r="I618" s="79">
        <f t="shared" si="82"/>
        <v>215.76</v>
      </c>
      <c r="J618" s="79">
        <f t="shared" si="82"/>
        <v>180</v>
      </c>
      <c r="K618" s="81">
        <f t="shared" si="82"/>
        <v>1</v>
      </c>
      <c r="L618" s="82">
        <f t="shared" si="82"/>
        <v>1</v>
      </c>
      <c r="M618" s="79">
        <f t="shared" si="82"/>
        <v>3135</v>
      </c>
      <c r="N618" s="83">
        <f t="shared" si="82"/>
        <v>0</v>
      </c>
      <c r="O618" s="79">
        <f t="shared" si="82"/>
        <v>0</v>
      </c>
      <c r="P618" s="80">
        <f t="shared" si="82"/>
        <v>0</v>
      </c>
      <c r="Q618" s="79">
        <f t="shared" si="82"/>
        <v>0</v>
      </c>
      <c r="R618" s="79">
        <f t="shared" si="82"/>
        <v>0</v>
      </c>
      <c r="S618" s="79">
        <f t="shared" si="82"/>
        <v>0</v>
      </c>
      <c r="T618" s="16">
        <f t="shared" si="82"/>
        <v>4607.067358499999</v>
      </c>
    </row>
    <row r="619" spans="1:20" s="57" customFormat="1" ht="15" outlineLevel="2">
      <c r="A619" s="5" t="s">
        <v>140</v>
      </c>
      <c r="B619" s="19" t="s">
        <v>243</v>
      </c>
      <c r="C619" s="6">
        <v>404420</v>
      </c>
      <c r="D619" s="5" t="s">
        <v>270</v>
      </c>
      <c r="E619" s="5" t="s">
        <v>36</v>
      </c>
      <c r="F619" s="5" t="s">
        <v>36</v>
      </c>
      <c r="G619" s="52"/>
      <c r="H619" s="53"/>
      <c r="I619" s="52"/>
      <c r="J619" s="52"/>
      <c r="K619" s="15"/>
      <c r="L619" s="5"/>
      <c r="M619" s="52"/>
      <c r="N619" s="15">
        <v>2.5</v>
      </c>
      <c r="O619" s="52">
        <v>180</v>
      </c>
      <c r="P619" s="53"/>
      <c r="Q619" s="52"/>
      <c r="R619" s="52"/>
      <c r="S619" s="52"/>
      <c r="T619" s="16">
        <v>180</v>
      </c>
    </row>
    <row r="620" spans="1:20" s="72" customFormat="1" ht="15.75" outlineLevel="1" collapsed="1">
      <c r="A620" s="77"/>
      <c r="B620" s="78"/>
      <c r="C620" s="77"/>
      <c r="D620" s="78" t="s">
        <v>713</v>
      </c>
      <c r="E620" s="77"/>
      <c r="F620" s="77"/>
      <c r="G620" s="79">
        <f aca="true" t="shared" si="83" ref="G620:T620">SUBTOTAL(9,G619:G619)</f>
        <v>0</v>
      </c>
      <c r="H620" s="80">
        <f t="shared" si="83"/>
        <v>0</v>
      </c>
      <c r="I620" s="79">
        <f t="shared" si="83"/>
        <v>0</v>
      </c>
      <c r="J620" s="79">
        <f t="shared" si="83"/>
        <v>0</v>
      </c>
      <c r="K620" s="81">
        <f t="shared" si="83"/>
        <v>0</v>
      </c>
      <c r="L620" s="82">
        <f t="shared" si="83"/>
        <v>0</v>
      </c>
      <c r="M620" s="79">
        <f t="shared" si="83"/>
        <v>0</v>
      </c>
      <c r="N620" s="83">
        <f t="shared" si="83"/>
        <v>2.5</v>
      </c>
      <c r="O620" s="79">
        <f t="shared" si="83"/>
        <v>180</v>
      </c>
      <c r="P620" s="80">
        <f t="shared" si="83"/>
        <v>0</v>
      </c>
      <c r="Q620" s="79">
        <f t="shared" si="83"/>
        <v>0</v>
      </c>
      <c r="R620" s="79">
        <f t="shared" si="83"/>
        <v>0</v>
      </c>
      <c r="S620" s="79">
        <f t="shared" si="83"/>
        <v>0</v>
      </c>
      <c r="T620" s="16">
        <f t="shared" si="83"/>
        <v>180</v>
      </c>
    </row>
    <row r="621" spans="1:20" s="57" customFormat="1" ht="15" outlineLevel="2">
      <c r="A621" s="5" t="s">
        <v>140</v>
      </c>
      <c r="B621" s="19" t="s">
        <v>163</v>
      </c>
      <c r="C621" s="6">
        <v>404504</v>
      </c>
      <c r="D621" s="5" t="s">
        <v>778</v>
      </c>
      <c r="E621" s="5" t="s">
        <v>36</v>
      </c>
      <c r="F621" s="5" t="s">
        <v>36</v>
      </c>
      <c r="G621" s="52"/>
      <c r="H621" s="53"/>
      <c r="I621" s="52"/>
      <c r="J621" s="52"/>
      <c r="K621" s="15"/>
      <c r="L621" s="5"/>
      <c r="M621" s="52"/>
      <c r="N621" s="15">
        <v>1</v>
      </c>
      <c r="O621" s="52">
        <v>72</v>
      </c>
      <c r="P621" s="53"/>
      <c r="Q621" s="52"/>
      <c r="R621" s="52"/>
      <c r="S621" s="52"/>
      <c r="T621" s="16">
        <v>72</v>
      </c>
    </row>
    <row r="622" spans="1:20" s="72" customFormat="1" ht="15.75" outlineLevel="1" collapsed="1">
      <c r="A622" s="77"/>
      <c r="B622" s="78"/>
      <c r="C622" s="77"/>
      <c r="D622" s="78" t="s">
        <v>788</v>
      </c>
      <c r="E622" s="77"/>
      <c r="F622" s="77"/>
      <c r="G622" s="79">
        <f aca="true" t="shared" si="84" ref="G622:T622">SUBTOTAL(9,G621:G621)</f>
        <v>0</v>
      </c>
      <c r="H622" s="80">
        <f t="shared" si="84"/>
        <v>0</v>
      </c>
      <c r="I622" s="79">
        <f t="shared" si="84"/>
        <v>0</v>
      </c>
      <c r="J622" s="79">
        <f t="shared" si="84"/>
        <v>0</v>
      </c>
      <c r="K622" s="81">
        <f t="shared" si="84"/>
        <v>0</v>
      </c>
      <c r="L622" s="82">
        <f t="shared" si="84"/>
        <v>0</v>
      </c>
      <c r="M622" s="79">
        <f t="shared" si="84"/>
        <v>0</v>
      </c>
      <c r="N622" s="83">
        <f t="shared" si="84"/>
        <v>1</v>
      </c>
      <c r="O622" s="79">
        <f t="shared" si="84"/>
        <v>72</v>
      </c>
      <c r="P622" s="80">
        <f t="shared" si="84"/>
        <v>0</v>
      </c>
      <c r="Q622" s="79">
        <f t="shared" si="84"/>
        <v>0</v>
      </c>
      <c r="R622" s="79">
        <f t="shared" si="84"/>
        <v>0</v>
      </c>
      <c r="S622" s="79">
        <f t="shared" si="84"/>
        <v>0</v>
      </c>
      <c r="T622" s="16">
        <f t="shared" si="84"/>
        <v>72</v>
      </c>
    </row>
    <row r="623" spans="1:20" s="57" customFormat="1" ht="15" outlineLevel="2">
      <c r="A623" s="5" t="s">
        <v>140</v>
      </c>
      <c r="B623" s="19" t="s">
        <v>142</v>
      </c>
      <c r="C623" s="6" t="s">
        <v>256</v>
      </c>
      <c r="D623" s="5" t="s">
        <v>451</v>
      </c>
      <c r="E623" s="5" t="s">
        <v>107</v>
      </c>
      <c r="F623" s="7">
        <v>15</v>
      </c>
      <c r="G623" s="8">
        <v>0.6999920000000001</v>
      </c>
      <c r="H623" s="9">
        <v>2</v>
      </c>
      <c r="I623" s="8">
        <v>0.2</v>
      </c>
      <c r="J623" s="8"/>
      <c r="K623" s="15"/>
      <c r="L623" s="5"/>
      <c r="M623" s="8"/>
      <c r="N623" s="5"/>
      <c r="O623" s="8"/>
      <c r="P623" s="9"/>
      <c r="Q623" s="8"/>
      <c r="R623" s="8"/>
      <c r="S623" s="8"/>
      <c r="T623" s="16">
        <v>0.8999920000000001</v>
      </c>
    </row>
    <row r="624" spans="1:20" s="57" customFormat="1" ht="15" outlineLevel="2">
      <c r="A624" s="5" t="s">
        <v>140</v>
      </c>
      <c r="B624" s="19" t="s">
        <v>142</v>
      </c>
      <c r="C624" s="6" t="s">
        <v>257</v>
      </c>
      <c r="D624" s="5" t="s">
        <v>451</v>
      </c>
      <c r="E624" s="5" t="s">
        <v>107</v>
      </c>
      <c r="F624" s="7">
        <v>15</v>
      </c>
      <c r="G624" s="8">
        <v>150.54460300000002</v>
      </c>
      <c r="H624" s="9">
        <v>434</v>
      </c>
      <c r="I624" s="8">
        <v>43.4</v>
      </c>
      <c r="J624" s="8"/>
      <c r="K624" s="15"/>
      <c r="L624" s="5"/>
      <c r="M624" s="8"/>
      <c r="N624" s="5"/>
      <c r="O624" s="8"/>
      <c r="P624" s="9"/>
      <c r="Q624" s="8"/>
      <c r="R624" s="8"/>
      <c r="S624" s="8"/>
      <c r="T624" s="16">
        <v>193.94460300000003</v>
      </c>
    </row>
    <row r="625" spans="1:20" s="57" customFormat="1" ht="15" outlineLevel="2">
      <c r="A625" s="5" t="s">
        <v>140</v>
      </c>
      <c r="B625" s="19" t="s">
        <v>142</v>
      </c>
      <c r="C625" s="6" t="s">
        <v>256</v>
      </c>
      <c r="D625" s="5" t="s">
        <v>451</v>
      </c>
      <c r="E625" s="5" t="s">
        <v>107</v>
      </c>
      <c r="F625" s="7" t="s">
        <v>137</v>
      </c>
      <c r="G625" s="8">
        <v>49.66769000000001</v>
      </c>
      <c r="H625" s="9">
        <v>16</v>
      </c>
      <c r="I625" s="8">
        <v>0.96</v>
      </c>
      <c r="J625" s="8"/>
      <c r="K625" s="15"/>
      <c r="L625" s="5"/>
      <c r="M625" s="8"/>
      <c r="N625" s="5"/>
      <c r="O625" s="8"/>
      <c r="P625" s="9"/>
      <c r="Q625" s="8"/>
      <c r="R625" s="8"/>
      <c r="S625" s="8"/>
      <c r="T625" s="16">
        <v>50.62769000000001</v>
      </c>
    </row>
    <row r="626" spans="1:20" s="57" customFormat="1" ht="15" outlineLevel="2">
      <c r="A626" s="5" t="s">
        <v>140</v>
      </c>
      <c r="B626" s="19" t="s">
        <v>142</v>
      </c>
      <c r="C626" s="6" t="s">
        <v>256</v>
      </c>
      <c r="D626" s="5" t="s">
        <v>451</v>
      </c>
      <c r="E626" s="5" t="s">
        <v>107</v>
      </c>
      <c r="F626" s="7" t="s">
        <v>116</v>
      </c>
      <c r="G626" s="8">
        <v>43.254329999999996</v>
      </c>
      <c r="H626" s="9">
        <v>89</v>
      </c>
      <c r="I626" s="8">
        <v>42.72</v>
      </c>
      <c r="J626" s="8"/>
      <c r="K626" s="15"/>
      <c r="L626" s="5"/>
      <c r="M626" s="8"/>
      <c r="N626" s="5"/>
      <c r="O626" s="8"/>
      <c r="P626" s="9"/>
      <c r="Q626" s="8"/>
      <c r="R626" s="8"/>
      <c r="S626" s="8"/>
      <c r="T626" s="16">
        <v>85.97433</v>
      </c>
    </row>
    <row r="627" spans="1:20" s="57" customFormat="1" ht="15" outlineLevel="2">
      <c r="A627" s="5" t="s">
        <v>140</v>
      </c>
      <c r="B627" s="19" t="s">
        <v>142</v>
      </c>
      <c r="C627" s="6" t="s">
        <v>256</v>
      </c>
      <c r="D627" s="5" t="s">
        <v>451</v>
      </c>
      <c r="E627" s="5" t="s">
        <v>107</v>
      </c>
      <c r="F627" s="5" t="s">
        <v>110</v>
      </c>
      <c r="G627" s="52"/>
      <c r="H627" s="53"/>
      <c r="I627" s="52"/>
      <c r="J627" s="52">
        <v>45</v>
      </c>
      <c r="K627" s="15"/>
      <c r="L627" s="5"/>
      <c r="M627" s="52"/>
      <c r="N627" s="5"/>
      <c r="O627" s="52"/>
      <c r="P627" s="53"/>
      <c r="Q627" s="52"/>
      <c r="R627" s="52"/>
      <c r="S627" s="52"/>
      <c r="T627" s="16">
        <v>45</v>
      </c>
    </row>
    <row r="628" spans="1:20" s="57" customFormat="1" ht="15" outlineLevel="2">
      <c r="A628" s="5" t="s">
        <v>140</v>
      </c>
      <c r="B628" s="19" t="s">
        <v>142</v>
      </c>
      <c r="C628" s="6" t="s">
        <v>257</v>
      </c>
      <c r="D628" s="5" t="s">
        <v>451</v>
      </c>
      <c r="E628" s="5" t="s">
        <v>107</v>
      </c>
      <c r="F628" s="5" t="s">
        <v>110</v>
      </c>
      <c r="G628" s="52"/>
      <c r="H628" s="53"/>
      <c r="I628" s="52"/>
      <c r="J628" s="52">
        <v>30</v>
      </c>
      <c r="K628" s="15"/>
      <c r="L628" s="5"/>
      <c r="M628" s="52"/>
      <c r="N628" s="5"/>
      <c r="O628" s="52"/>
      <c r="P628" s="53"/>
      <c r="Q628" s="52"/>
      <c r="R628" s="52"/>
      <c r="S628" s="52"/>
      <c r="T628" s="16">
        <v>30</v>
      </c>
    </row>
    <row r="629" spans="1:20" s="57" customFormat="1" ht="15" outlineLevel="2">
      <c r="A629" s="5" t="s">
        <v>140</v>
      </c>
      <c r="B629" s="19" t="s">
        <v>142</v>
      </c>
      <c r="C629" s="6" t="s">
        <v>43</v>
      </c>
      <c r="D629" s="5" t="s">
        <v>451</v>
      </c>
      <c r="E629" s="5" t="s">
        <v>36</v>
      </c>
      <c r="F629" s="5" t="s">
        <v>36</v>
      </c>
      <c r="G629" s="52"/>
      <c r="H629" s="53"/>
      <c r="I629" s="52"/>
      <c r="J629" s="52"/>
      <c r="K629" s="15"/>
      <c r="L629" s="5"/>
      <c r="M629" s="52"/>
      <c r="N629" s="15">
        <v>0.5</v>
      </c>
      <c r="O629" s="52">
        <v>36</v>
      </c>
      <c r="P629" s="53"/>
      <c r="Q629" s="52"/>
      <c r="R629" s="52"/>
      <c r="S629" s="52"/>
      <c r="T629" s="16">
        <v>36</v>
      </c>
    </row>
    <row r="630" spans="1:20" s="57" customFormat="1" ht="15" outlineLevel="2">
      <c r="A630" s="5" t="s">
        <v>140</v>
      </c>
      <c r="B630" s="19" t="s">
        <v>142</v>
      </c>
      <c r="C630" s="6" t="s">
        <v>510</v>
      </c>
      <c r="D630" s="5" t="s">
        <v>451</v>
      </c>
      <c r="E630" s="5" t="s">
        <v>36</v>
      </c>
      <c r="F630" s="5" t="s">
        <v>36</v>
      </c>
      <c r="G630" s="52"/>
      <c r="H630" s="53"/>
      <c r="I630" s="52"/>
      <c r="J630" s="52"/>
      <c r="K630" s="15"/>
      <c r="L630" s="5"/>
      <c r="M630" s="52"/>
      <c r="N630" s="15">
        <v>0.75</v>
      </c>
      <c r="O630" s="52">
        <v>54</v>
      </c>
      <c r="P630" s="53"/>
      <c r="Q630" s="52"/>
      <c r="R630" s="52"/>
      <c r="S630" s="52"/>
      <c r="T630" s="16">
        <v>54</v>
      </c>
    </row>
    <row r="631" spans="1:20" s="57" customFormat="1" ht="15" outlineLevel="2">
      <c r="A631" s="5" t="s">
        <v>140</v>
      </c>
      <c r="B631" s="19" t="s">
        <v>142</v>
      </c>
      <c r="C631" s="6" t="s">
        <v>256</v>
      </c>
      <c r="D631" s="5" t="s">
        <v>451</v>
      </c>
      <c r="E631" s="5" t="s">
        <v>133</v>
      </c>
      <c r="F631" s="5" t="s">
        <v>133</v>
      </c>
      <c r="G631" s="52"/>
      <c r="H631" s="53"/>
      <c r="I631" s="52"/>
      <c r="J631" s="52"/>
      <c r="K631" s="15"/>
      <c r="L631" s="5"/>
      <c r="M631" s="52"/>
      <c r="N631" s="5"/>
      <c r="O631" s="52"/>
      <c r="P631" s="53"/>
      <c r="Q631" s="52"/>
      <c r="R631" s="52"/>
      <c r="S631" s="52">
        <v>198.18</v>
      </c>
      <c r="T631" s="16">
        <v>198.18</v>
      </c>
    </row>
    <row r="632" spans="1:20" s="57" customFormat="1" ht="15" outlineLevel="2">
      <c r="A632" s="5" t="s">
        <v>140</v>
      </c>
      <c r="B632" s="19" t="s">
        <v>142</v>
      </c>
      <c r="C632" s="6" t="s">
        <v>257</v>
      </c>
      <c r="D632" s="5" t="s">
        <v>451</v>
      </c>
      <c r="E632" s="5" t="s">
        <v>133</v>
      </c>
      <c r="F632" s="5" t="s">
        <v>133</v>
      </c>
      <c r="G632" s="52"/>
      <c r="H632" s="53"/>
      <c r="I632" s="52"/>
      <c r="J632" s="52"/>
      <c r="K632" s="15"/>
      <c r="L632" s="5"/>
      <c r="M632" s="52"/>
      <c r="N632" s="5"/>
      <c r="O632" s="52"/>
      <c r="P632" s="53"/>
      <c r="Q632" s="52"/>
      <c r="R632" s="52"/>
      <c r="S632" s="52">
        <v>10.33</v>
      </c>
      <c r="T632" s="16">
        <v>10.33</v>
      </c>
    </row>
    <row r="633" spans="1:20" s="72" customFormat="1" ht="15.75" outlineLevel="1" collapsed="1">
      <c r="A633" s="77"/>
      <c r="B633" s="78"/>
      <c r="C633" s="77"/>
      <c r="D633" s="78" t="s">
        <v>720</v>
      </c>
      <c r="E633" s="77"/>
      <c r="F633" s="77"/>
      <c r="G633" s="79">
        <f aca="true" t="shared" si="85" ref="G633:T633">SUBTOTAL(9,G623:G632)</f>
        <v>244.16661500000004</v>
      </c>
      <c r="H633" s="80">
        <f t="shared" si="85"/>
        <v>541</v>
      </c>
      <c r="I633" s="79">
        <f t="shared" si="85"/>
        <v>87.28</v>
      </c>
      <c r="J633" s="79">
        <f t="shared" si="85"/>
        <v>75</v>
      </c>
      <c r="K633" s="81">
        <f t="shared" si="85"/>
        <v>0</v>
      </c>
      <c r="L633" s="82">
        <f t="shared" si="85"/>
        <v>0</v>
      </c>
      <c r="M633" s="79">
        <f t="shared" si="85"/>
        <v>0</v>
      </c>
      <c r="N633" s="83">
        <f t="shared" si="85"/>
        <v>1.25</v>
      </c>
      <c r="O633" s="79">
        <f t="shared" si="85"/>
        <v>90</v>
      </c>
      <c r="P633" s="80">
        <f t="shared" si="85"/>
        <v>0</v>
      </c>
      <c r="Q633" s="79">
        <f t="shared" si="85"/>
        <v>0</v>
      </c>
      <c r="R633" s="79">
        <f t="shared" si="85"/>
        <v>0</v>
      </c>
      <c r="S633" s="79">
        <f t="shared" si="85"/>
        <v>208.51000000000002</v>
      </c>
      <c r="T633" s="16">
        <f t="shared" si="85"/>
        <v>704.956615</v>
      </c>
    </row>
    <row r="634" spans="1:20" s="57" customFormat="1" ht="15" outlineLevel="2">
      <c r="A634" s="5" t="s">
        <v>140</v>
      </c>
      <c r="B634" s="19" t="s">
        <v>247</v>
      </c>
      <c r="C634" s="6">
        <v>406550</v>
      </c>
      <c r="D634" s="5" t="s">
        <v>455</v>
      </c>
      <c r="E634" s="5" t="s">
        <v>107</v>
      </c>
      <c r="F634" s="7">
        <v>15</v>
      </c>
      <c r="G634" s="8">
        <v>9.274894</v>
      </c>
      <c r="H634" s="9">
        <v>26</v>
      </c>
      <c r="I634" s="8">
        <v>2.6</v>
      </c>
      <c r="J634" s="8"/>
      <c r="K634" s="15"/>
      <c r="L634" s="5"/>
      <c r="M634" s="8"/>
      <c r="N634" s="5"/>
      <c r="O634" s="8"/>
      <c r="P634" s="9"/>
      <c r="Q634" s="8"/>
      <c r="R634" s="8"/>
      <c r="S634" s="8"/>
      <c r="T634" s="16">
        <v>11.874894</v>
      </c>
    </row>
    <row r="635" spans="1:20" s="57" customFormat="1" ht="15" outlineLevel="2">
      <c r="A635" s="5" t="s">
        <v>140</v>
      </c>
      <c r="B635" s="19" t="s">
        <v>247</v>
      </c>
      <c r="C635" s="6">
        <v>406550</v>
      </c>
      <c r="D635" s="5" t="s">
        <v>455</v>
      </c>
      <c r="E635" s="5" t="s">
        <v>107</v>
      </c>
      <c r="F635" s="7" t="s">
        <v>137</v>
      </c>
      <c r="G635" s="8">
        <v>5.481994000000001</v>
      </c>
      <c r="H635" s="9">
        <v>3</v>
      </c>
      <c r="I635" s="8">
        <v>0.18</v>
      </c>
      <c r="J635" s="8"/>
      <c r="K635" s="15"/>
      <c r="L635" s="5"/>
      <c r="M635" s="8"/>
      <c r="N635" s="5"/>
      <c r="O635" s="8"/>
      <c r="P635" s="9"/>
      <c r="Q635" s="8"/>
      <c r="R635" s="8"/>
      <c r="S635" s="8"/>
      <c r="T635" s="16">
        <v>5.661994000000001</v>
      </c>
    </row>
    <row r="636" spans="1:20" s="57" customFormat="1" ht="15" outlineLevel="2">
      <c r="A636" s="5" t="s">
        <v>140</v>
      </c>
      <c r="B636" s="19" t="s">
        <v>247</v>
      </c>
      <c r="C636" s="6">
        <v>406550</v>
      </c>
      <c r="D636" s="5" t="s">
        <v>455</v>
      </c>
      <c r="E636" s="5" t="s">
        <v>107</v>
      </c>
      <c r="F636" s="7" t="s">
        <v>138</v>
      </c>
      <c r="G636" s="8">
        <v>14.734641000000002</v>
      </c>
      <c r="H636" s="9">
        <v>12</v>
      </c>
      <c r="I636" s="8">
        <v>0.72</v>
      </c>
      <c r="J636" s="8"/>
      <c r="K636" s="15"/>
      <c r="L636" s="5"/>
      <c r="M636" s="8"/>
      <c r="N636" s="5"/>
      <c r="O636" s="8"/>
      <c r="P636" s="9"/>
      <c r="Q636" s="8"/>
      <c r="R636" s="8"/>
      <c r="S636" s="8"/>
      <c r="T636" s="16">
        <v>15.454641000000002</v>
      </c>
    </row>
    <row r="637" spans="1:20" s="57" customFormat="1" ht="15" outlineLevel="2">
      <c r="A637" s="5" t="s">
        <v>140</v>
      </c>
      <c r="B637" s="19" t="s">
        <v>247</v>
      </c>
      <c r="C637" s="6">
        <v>406550</v>
      </c>
      <c r="D637" s="5" t="s">
        <v>455</v>
      </c>
      <c r="E637" s="5" t="s">
        <v>107</v>
      </c>
      <c r="F637" s="7" t="s">
        <v>139</v>
      </c>
      <c r="G637" s="8">
        <v>4.882149999999999</v>
      </c>
      <c r="H637" s="9">
        <v>9</v>
      </c>
      <c r="I637" s="8">
        <v>0.54</v>
      </c>
      <c r="J637" s="8"/>
      <c r="K637" s="15"/>
      <c r="L637" s="5"/>
      <c r="M637" s="8"/>
      <c r="N637" s="5"/>
      <c r="O637" s="8"/>
      <c r="P637" s="9"/>
      <c r="Q637" s="8"/>
      <c r="R637" s="8"/>
      <c r="S637" s="8"/>
      <c r="T637" s="16">
        <v>5.422149999999999</v>
      </c>
    </row>
    <row r="638" spans="1:20" s="57" customFormat="1" ht="15" outlineLevel="2">
      <c r="A638" s="5" t="s">
        <v>140</v>
      </c>
      <c r="B638" s="19" t="s">
        <v>247</v>
      </c>
      <c r="C638" s="6">
        <v>406550</v>
      </c>
      <c r="D638" s="5" t="s">
        <v>455</v>
      </c>
      <c r="E638" s="5" t="s">
        <v>107</v>
      </c>
      <c r="F638" s="7" t="s">
        <v>116</v>
      </c>
      <c r="G638" s="8">
        <v>10.397458399999996</v>
      </c>
      <c r="H638" s="9">
        <v>16</v>
      </c>
      <c r="I638" s="8">
        <v>7.68</v>
      </c>
      <c r="J638" s="8"/>
      <c r="K638" s="15"/>
      <c r="L638" s="5"/>
      <c r="M638" s="8"/>
      <c r="N638" s="5"/>
      <c r="O638" s="8"/>
      <c r="P638" s="9"/>
      <c r="Q638" s="8"/>
      <c r="R638" s="8"/>
      <c r="S638" s="8"/>
      <c r="T638" s="16">
        <v>18.077458399999998</v>
      </c>
    </row>
    <row r="639" spans="1:20" s="57" customFormat="1" ht="15" outlineLevel="2">
      <c r="A639" s="5" t="s">
        <v>140</v>
      </c>
      <c r="B639" s="19" t="s">
        <v>247</v>
      </c>
      <c r="C639" s="6">
        <v>406550</v>
      </c>
      <c r="D639" s="5" t="s">
        <v>455</v>
      </c>
      <c r="E639" s="5" t="s">
        <v>107</v>
      </c>
      <c r="F639" s="5" t="s">
        <v>110</v>
      </c>
      <c r="G639" s="52"/>
      <c r="H639" s="53"/>
      <c r="I639" s="52"/>
      <c r="J639" s="52">
        <v>180</v>
      </c>
      <c r="K639" s="15"/>
      <c r="L639" s="5"/>
      <c r="M639" s="52"/>
      <c r="N639" s="5"/>
      <c r="O639" s="52"/>
      <c r="P639" s="53"/>
      <c r="Q639" s="52"/>
      <c r="R639" s="52"/>
      <c r="S639" s="52"/>
      <c r="T639" s="16">
        <v>180</v>
      </c>
    </row>
    <row r="640" spans="1:20" s="57" customFormat="1" ht="15" outlineLevel="2">
      <c r="A640" s="5" t="s">
        <v>140</v>
      </c>
      <c r="B640" s="19" t="s">
        <v>247</v>
      </c>
      <c r="C640" s="6">
        <v>406550</v>
      </c>
      <c r="D640" s="5" t="s">
        <v>455</v>
      </c>
      <c r="E640" s="5" t="s">
        <v>36</v>
      </c>
      <c r="F640" s="5" t="s">
        <v>36</v>
      </c>
      <c r="G640" s="52"/>
      <c r="H640" s="53"/>
      <c r="I640" s="52"/>
      <c r="J640" s="52"/>
      <c r="K640" s="15"/>
      <c r="L640" s="5"/>
      <c r="M640" s="52"/>
      <c r="N640" s="15">
        <v>2.75</v>
      </c>
      <c r="O640" s="52">
        <v>198</v>
      </c>
      <c r="P640" s="53"/>
      <c r="Q640" s="52"/>
      <c r="R640" s="52"/>
      <c r="S640" s="52"/>
      <c r="T640" s="16">
        <v>198</v>
      </c>
    </row>
    <row r="641" spans="1:20" s="57" customFormat="1" ht="15" outlineLevel="2">
      <c r="A641" s="5" t="s">
        <v>140</v>
      </c>
      <c r="B641" s="19" t="s">
        <v>247</v>
      </c>
      <c r="C641" s="6">
        <v>406550</v>
      </c>
      <c r="D641" s="5" t="s">
        <v>455</v>
      </c>
      <c r="E641" s="5" t="s">
        <v>107</v>
      </c>
      <c r="F641" s="7" t="s">
        <v>154</v>
      </c>
      <c r="G641" s="8">
        <v>397.50700000000006</v>
      </c>
      <c r="H641" s="9">
        <v>1282</v>
      </c>
      <c r="I641" s="8">
        <v>76.92</v>
      </c>
      <c r="J641" s="8"/>
      <c r="K641" s="15"/>
      <c r="L641" s="5"/>
      <c r="M641" s="8"/>
      <c r="N641" s="5"/>
      <c r="O641" s="8"/>
      <c r="P641" s="9"/>
      <c r="Q641" s="8"/>
      <c r="R641" s="8"/>
      <c r="S641" s="8"/>
      <c r="T641" s="16">
        <v>474.4270000000001</v>
      </c>
    </row>
    <row r="642" spans="1:20" s="57" customFormat="1" ht="15" outlineLevel="2">
      <c r="A642" s="12" t="s">
        <v>140</v>
      </c>
      <c r="B642" s="20" t="s">
        <v>247</v>
      </c>
      <c r="C642" s="12">
        <v>406550</v>
      </c>
      <c r="D642" s="12" t="s">
        <v>455</v>
      </c>
      <c r="E642" s="12" t="s">
        <v>111</v>
      </c>
      <c r="F642" s="12" t="s">
        <v>111</v>
      </c>
      <c r="G642" s="54"/>
      <c r="H642" s="55"/>
      <c r="I642" s="54"/>
      <c r="J642" s="54"/>
      <c r="K642" s="14">
        <v>2.2</v>
      </c>
      <c r="L642" s="13">
        <v>0.15</v>
      </c>
      <c r="M642" s="54">
        <v>1034.55</v>
      </c>
      <c r="N642" s="56"/>
      <c r="O642" s="54"/>
      <c r="P642" s="55"/>
      <c r="Q642" s="54"/>
      <c r="R642" s="54"/>
      <c r="S642" s="54"/>
      <c r="T642" s="16">
        <v>1034.55</v>
      </c>
    </row>
    <row r="643" spans="1:20" s="72" customFormat="1" ht="15.75" outlineLevel="1" collapsed="1">
      <c r="A643" s="77"/>
      <c r="B643" s="78"/>
      <c r="C643" s="77"/>
      <c r="D643" s="78" t="s">
        <v>724</v>
      </c>
      <c r="E643" s="77"/>
      <c r="F643" s="77"/>
      <c r="G643" s="79">
        <f aca="true" t="shared" si="86" ref="G643:T643">SUBTOTAL(9,G634:G642)</f>
        <v>442.27813740000005</v>
      </c>
      <c r="H643" s="80">
        <f t="shared" si="86"/>
        <v>1348</v>
      </c>
      <c r="I643" s="79">
        <f t="shared" si="86"/>
        <v>88.64</v>
      </c>
      <c r="J643" s="79">
        <f t="shared" si="86"/>
        <v>180</v>
      </c>
      <c r="K643" s="81">
        <f t="shared" si="86"/>
        <v>2.2</v>
      </c>
      <c r="L643" s="82">
        <f t="shared" si="86"/>
        <v>0.15</v>
      </c>
      <c r="M643" s="79">
        <f t="shared" si="86"/>
        <v>1034.55</v>
      </c>
      <c r="N643" s="83">
        <f t="shared" si="86"/>
        <v>2.75</v>
      </c>
      <c r="O643" s="79">
        <f t="shared" si="86"/>
        <v>198</v>
      </c>
      <c r="P643" s="80">
        <f t="shared" si="86"/>
        <v>0</v>
      </c>
      <c r="Q643" s="79">
        <f t="shared" si="86"/>
        <v>0</v>
      </c>
      <c r="R643" s="79">
        <f t="shared" si="86"/>
        <v>0</v>
      </c>
      <c r="S643" s="79">
        <f t="shared" si="86"/>
        <v>0</v>
      </c>
      <c r="T643" s="16">
        <f t="shared" si="86"/>
        <v>1943.4681374000002</v>
      </c>
    </row>
    <row r="644" spans="1:20" s="57" customFormat="1" ht="15" outlineLevel="2">
      <c r="A644" s="5" t="s">
        <v>140</v>
      </c>
      <c r="B644" s="19" t="s">
        <v>247</v>
      </c>
      <c r="C644" s="6">
        <v>406150</v>
      </c>
      <c r="D644" s="5" t="s">
        <v>456</v>
      </c>
      <c r="E644" s="5" t="s">
        <v>107</v>
      </c>
      <c r="F644" s="7">
        <v>15</v>
      </c>
      <c r="G644" s="8">
        <v>73.78739200000001</v>
      </c>
      <c r="H644" s="9">
        <v>213</v>
      </c>
      <c r="I644" s="8">
        <v>21.3</v>
      </c>
      <c r="J644" s="8"/>
      <c r="K644" s="15"/>
      <c r="L644" s="5"/>
      <c r="M644" s="8"/>
      <c r="N644" s="5"/>
      <c r="O644" s="8"/>
      <c r="P644" s="9"/>
      <c r="Q644" s="8"/>
      <c r="R644" s="8"/>
      <c r="S644" s="8"/>
      <c r="T644" s="16">
        <v>95.08739200000001</v>
      </c>
    </row>
    <row r="645" spans="1:20" s="57" customFormat="1" ht="15" outlineLevel="2">
      <c r="A645" s="5" t="s">
        <v>140</v>
      </c>
      <c r="B645" s="19" t="s">
        <v>247</v>
      </c>
      <c r="C645" s="6">
        <v>406150</v>
      </c>
      <c r="D645" s="5" t="s">
        <v>456</v>
      </c>
      <c r="E645" s="5" t="s">
        <v>107</v>
      </c>
      <c r="F645" s="7" t="s">
        <v>137</v>
      </c>
      <c r="G645" s="8">
        <v>626.0395930000011</v>
      </c>
      <c r="H645" s="9">
        <v>138</v>
      </c>
      <c r="I645" s="8">
        <v>8.28</v>
      </c>
      <c r="J645" s="8"/>
      <c r="K645" s="15"/>
      <c r="L645" s="5"/>
      <c r="M645" s="8"/>
      <c r="N645" s="5"/>
      <c r="O645" s="8"/>
      <c r="P645" s="9"/>
      <c r="Q645" s="8"/>
      <c r="R645" s="8"/>
      <c r="S645" s="8"/>
      <c r="T645" s="16">
        <v>634.3195930000011</v>
      </c>
    </row>
    <row r="646" spans="1:20" s="57" customFormat="1" ht="15" outlineLevel="2">
      <c r="A646" s="5" t="s">
        <v>140</v>
      </c>
      <c r="B646" s="19" t="s">
        <v>247</v>
      </c>
      <c r="C646" s="6">
        <v>406150</v>
      </c>
      <c r="D646" s="5" t="s">
        <v>456</v>
      </c>
      <c r="E646" s="5" t="s">
        <v>107</v>
      </c>
      <c r="F646" s="7" t="s">
        <v>138</v>
      </c>
      <c r="G646" s="8">
        <v>38.115897000000004</v>
      </c>
      <c r="H646" s="9">
        <v>18</v>
      </c>
      <c r="I646" s="8">
        <v>1.08</v>
      </c>
      <c r="J646" s="8"/>
      <c r="K646" s="15"/>
      <c r="L646" s="5"/>
      <c r="M646" s="8"/>
      <c r="N646" s="5"/>
      <c r="O646" s="8"/>
      <c r="P646" s="9"/>
      <c r="Q646" s="8"/>
      <c r="R646" s="8"/>
      <c r="S646" s="8"/>
      <c r="T646" s="16">
        <v>39.195897</v>
      </c>
    </row>
    <row r="647" spans="1:20" s="57" customFormat="1" ht="15" outlineLevel="2">
      <c r="A647" s="5" t="s">
        <v>140</v>
      </c>
      <c r="B647" s="19" t="s">
        <v>247</v>
      </c>
      <c r="C647" s="6">
        <v>406150</v>
      </c>
      <c r="D647" s="5" t="s">
        <v>456</v>
      </c>
      <c r="E647" s="5" t="s">
        <v>107</v>
      </c>
      <c r="F647" s="7" t="s">
        <v>139</v>
      </c>
      <c r="G647" s="8">
        <v>39.371849999999995</v>
      </c>
      <c r="H647" s="9">
        <v>55</v>
      </c>
      <c r="I647" s="8">
        <v>3.3</v>
      </c>
      <c r="J647" s="8"/>
      <c r="K647" s="15"/>
      <c r="L647" s="5"/>
      <c r="M647" s="8"/>
      <c r="N647" s="5"/>
      <c r="O647" s="8"/>
      <c r="P647" s="9"/>
      <c r="Q647" s="8"/>
      <c r="R647" s="8"/>
      <c r="S647" s="8"/>
      <c r="T647" s="16">
        <v>42.67184999999999</v>
      </c>
    </row>
    <row r="648" spans="1:20" s="57" customFormat="1" ht="15" outlineLevel="2">
      <c r="A648" s="5" t="s">
        <v>140</v>
      </c>
      <c r="B648" s="19" t="s">
        <v>247</v>
      </c>
      <c r="C648" s="6">
        <v>406150</v>
      </c>
      <c r="D648" s="5" t="s">
        <v>456</v>
      </c>
      <c r="E648" s="5" t="s">
        <v>107</v>
      </c>
      <c r="F648" s="7" t="s">
        <v>116</v>
      </c>
      <c r="G648" s="8">
        <v>1.262226</v>
      </c>
      <c r="H648" s="9">
        <v>1</v>
      </c>
      <c r="I648" s="8">
        <v>0.48</v>
      </c>
      <c r="J648" s="8"/>
      <c r="K648" s="15"/>
      <c r="L648" s="5"/>
      <c r="M648" s="8"/>
      <c r="N648" s="5"/>
      <c r="O648" s="8"/>
      <c r="P648" s="9"/>
      <c r="Q648" s="8"/>
      <c r="R648" s="8"/>
      <c r="S648" s="8"/>
      <c r="T648" s="16">
        <v>1.742226</v>
      </c>
    </row>
    <row r="649" spans="1:20" s="57" customFormat="1" ht="15" outlineLevel="2">
      <c r="A649" s="5" t="s">
        <v>140</v>
      </c>
      <c r="B649" s="19" t="s">
        <v>247</v>
      </c>
      <c r="C649" s="6">
        <v>406150</v>
      </c>
      <c r="D649" s="5" t="s">
        <v>456</v>
      </c>
      <c r="E649" s="5" t="s">
        <v>107</v>
      </c>
      <c r="F649" s="5" t="s">
        <v>110</v>
      </c>
      <c r="G649" s="52"/>
      <c r="H649" s="53"/>
      <c r="I649" s="52"/>
      <c r="J649" s="52">
        <v>180</v>
      </c>
      <c r="K649" s="15"/>
      <c r="L649" s="5"/>
      <c r="M649" s="52"/>
      <c r="N649" s="5"/>
      <c r="O649" s="52"/>
      <c r="P649" s="53"/>
      <c r="Q649" s="52"/>
      <c r="R649" s="52"/>
      <c r="S649" s="52"/>
      <c r="T649" s="16">
        <v>180</v>
      </c>
    </row>
    <row r="650" spans="1:20" s="57" customFormat="1" ht="15" outlineLevel="2">
      <c r="A650" s="5" t="s">
        <v>140</v>
      </c>
      <c r="B650" s="19" t="s">
        <v>247</v>
      </c>
      <c r="C650" s="6">
        <v>406150</v>
      </c>
      <c r="D650" s="5" t="s">
        <v>456</v>
      </c>
      <c r="E650" s="5" t="s">
        <v>36</v>
      </c>
      <c r="F650" s="5" t="s">
        <v>36</v>
      </c>
      <c r="G650" s="52"/>
      <c r="H650" s="53"/>
      <c r="I650" s="52"/>
      <c r="J650" s="52"/>
      <c r="K650" s="15"/>
      <c r="L650" s="5"/>
      <c r="M650" s="52"/>
      <c r="N650" s="15">
        <v>91</v>
      </c>
      <c r="O650" s="52">
        <v>6552</v>
      </c>
      <c r="P650" s="53"/>
      <c r="Q650" s="52"/>
      <c r="R650" s="52"/>
      <c r="S650" s="52"/>
      <c r="T650" s="16">
        <v>6552</v>
      </c>
    </row>
    <row r="651" spans="1:20" s="57" customFormat="1" ht="15" outlineLevel="2">
      <c r="A651" s="5" t="s">
        <v>140</v>
      </c>
      <c r="B651" s="19" t="s">
        <v>247</v>
      </c>
      <c r="C651" s="6">
        <v>406150</v>
      </c>
      <c r="D651" s="5" t="s">
        <v>456</v>
      </c>
      <c r="E651" s="5" t="s">
        <v>107</v>
      </c>
      <c r="F651" s="7" t="s">
        <v>154</v>
      </c>
      <c r="G651" s="8">
        <v>4.0040000000000004</v>
      </c>
      <c r="H651" s="9">
        <v>13</v>
      </c>
      <c r="I651" s="8">
        <v>0.78</v>
      </c>
      <c r="J651" s="8"/>
      <c r="K651" s="15"/>
      <c r="L651" s="5"/>
      <c r="M651" s="8"/>
      <c r="N651" s="5"/>
      <c r="O651" s="8"/>
      <c r="P651" s="9"/>
      <c r="Q651" s="8"/>
      <c r="R651" s="8"/>
      <c r="S651" s="8"/>
      <c r="T651" s="16">
        <v>4.784000000000001</v>
      </c>
    </row>
    <row r="652" spans="1:20" s="57" customFormat="1" ht="15" outlineLevel="2">
      <c r="A652" s="12" t="s">
        <v>140</v>
      </c>
      <c r="B652" s="20" t="s">
        <v>247</v>
      </c>
      <c r="C652" s="12">
        <v>406150</v>
      </c>
      <c r="D652" s="12" t="s">
        <v>456</v>
      </c>
      <c r="E652" s="12" t="s">
        <v>111</v>
      </c>
      <c r="F652" s="12" t="s">
        <v>111</v>
      </c>
      <c r="G652" s="54"/>
      <c r="H652" s="55"/>
      <c r="I652" s="54"/>
      <c r="J652" s="54"/>
      <c r="K652" s="14">
        <v>1</v>
      </c>
      <c r="L652" s="13">
        <v>0.62</v>
      </c>
      <c r="M652" s="54">
        <v>1943.7</v>
      </c>
      <c r="N652" s="56"/>
      <c r="O652" s="54"/>
      <c r="P652" s="55"/>
      <c r="Q652" s="54"/>
      <c r="R652" s="54"/>
      <c r="S652" s="54"/>
      <c r="T652" s="16">
        <v>1943.7</v>
      </c>
    </row>
    <row r="653" spans="1:20" s="57" customFormat="1" ht="15" outlineLevel="2">
      <c r="A653" s="5" t="s">
        <v>140</v>
      </c>
      <c r="B653" s="19" t="s">
        <v>247</v>
      </c>
      <c r="C653" s="6">
        <v>406150</v>
      </c>
      <c r="D653" s="5" t="s">
        <v>456</v>
      </c>
      <c r="E653" s="5" t="s">
        <v>133</v>
      </c>
      <c r="F653" s="5" t="s">
        <v>133</v>
      </c>
      <c r="G653" s="52"/>
      <c r="H653" s="53"/>
      <c r="I653" s="52"/>
      <c r="J653" s="52"/>
      <c r="K653" s="15"/>
      <c r="L653" s="5"/>
      <c r="M653" s="52"/>
      <c r="N653" s="5"/>
      <c r="O653" s="52"/>
      <c r="P653" s="53"/>
      <c r="Q653" s="52"/>
      <c r="R653" s="52"/>
      <c r="S653" s="52">
        <v>385.67</v>
      </c>
      <c r="T653" s="16">
        <v>385.67</v>
      </c>
    </row>
    <row r="654" spans="1:20" s="72" customFormat="1" ht="15.75" outlineLevel="1">
      <c r="A654" s="77"/>
      <c r="B654" s="78"/>
      <c r="C654" s="77"/>
      <c r="D654" s="78" t="s">
        <v>725</v>
      </c>
      <c r="E654" s="77"/>
      <c r="F654" s="77"/>
      <c r="G654" s="79">
        <f aca="true" t="shared" si="87" ref="G654:T654">SUBTOTAL(9,G644:G653)</f>
        <v>782.5809580000011</v>
      </c>
      <c r="H654" s="80">
        <f t="shared" si="87"/>
        <v>438</v>
      </c>
      <c r="I654" s="79">
        <f t="shared" si="87"/>
        <v>35.21999999999999</v>
      </c>
      <c r="J654" s="79">
        <f t="shared" si="87"/>
        <v>180</v>
      </c>
      <c r="K654" s="81">
        <f t="shared" si="87"/>
        <v>1</v>
      </c>
      <c r="L654" s="82">
        <f t="shared" si="87"/>
        <v>0.62</v>
      </c>
      <c r="M654" s="79">
        <f t="shared" si="87"/>
        <v>1943.7</v>
      </c>
      <c r="N654" s="83">
        <f t="shared" si="87"/>
        <v>91</v>
      </c>
      <c r="O654" s="79">
        <f t="shared" si="87"/>
        <v>6552</v>
      </c>
      <c r="P654" s="80">
        <f t="shared" si="87"/>
        <v>0</v>
      </c>
      <c r="Q654" s="79">
        <f t="shared" si="87"/>
        <v>0</v>
      </c>
      <c r="R654" s="79">
        <f t="shared" si="87"/>
        <v>0</v>
      </c>
      <c r="S654" s="79">
        <f t="shared" si="87"/>
        <v>385.67</v>
      </c>
      <c r="T654" s="16">
        <f t="shared" si="87"/>
        <v>9879.170958</v>
      </c>
    </row>
    <row r="655" spans="1:20" s="57" customFormat="1" ht="15" outlineLevel="2">
      <c r="A655" s="5" t="s">
        <v>140</v>
      </c>
      <c r="B655" s="19" t="s">
        <v>247</v>
      </c>
      <c r="C655" s="6">
        <v>406650</v>
      </c>
      <c r="D655" s="5" t="s">
        <v>457</v>
      </c>
      <c r="E655" s="5" t="s">
        <v>107</v>
      </c>
      <c r="F655" s="7">
        <v>15</v>
      </c>
      <c r="G655" s="8">
        <v>21.946808</v>
      </c>
      <c r="H655" s="9">
        <v>62</v>
      </c>
      <c r="I655" s="8">
        <v>6.2</v>
      </c>
      <c r="J655" s="8"/>
      <c r="K655" s="15"/>
      <c r="L655" s="5"/>
      <c r="M655" s="8"/>
      <c r="N655" s="5"/>
      <c r="O655" s="8"/>
      <c r="P655" s="9"/>
      <c r="Q655" s="8"/>
      <c r="R655" s="8"/>
      <c r="S655" s="8"/>
      <c r="T655" s="16">
        <v>28.146808</v>
      </c>
    </row>
    <row r="656" spans="1:20" s="57" customFormat="1" ht="15" outlineLevel="2">
      <c r="A656" s="5" t="s">
        <v>140</v>
      </c>
      <c r="B656" s="19" t="s">
        <v>247</v>
      </c>
      <c r="C656" s="6">
        <v>406650</v>
      </c>
      <c r="D656" s="5" t="s">
        <v>457</v>
      </c>
      <c r="E656" s="5" t="s">
        <v>107</v>
      </c>
      <c r="F656" s="7" t="s">
        <v>138</v>
      </c>
      <c r="G656" s="8">
        <v>9.354525</v>
      </c>
      <c r="H656" s="9">
        <v>8</v>
      </c>
      <c r="I656" s="8">
        <v>0.48</v>
      </c>
      <c r="J656" s="8"/>
      <c r="K656" s="15"/>
      <c r="L656" s="5"/>
      <c r="M656" s="8"/>
      <c r="N656" s="5"/>
      <c r="O656" s="8"/>
      <c r="P656" s="9"/>
      <c r="Q656" s="8"/>
      <c r="R656" s="8"/>
      <c r="S656" s="8"/>
      <c r="T656" s="16">
        <v>9.834525000000001</v>
      </c>
    </row>
    <row r="657" spans="1:20" s="57" customFormat="1" ht="15" outlineLevel="2">
      <c r="A657" s="5" t="s">
        <v>140</v>
      </c>
      <c r="B657" s="19" t="s">
        <v>247</v>
      </c>
      <c r="C657" s="6">
        <v>406650</v>
      </c>
      <c r="D657" s="5" t="s">
        <v>457</v>
      </c>
      <c r="E657" s="5" t="s">
        <v>107</v>
      </c>
      <c r="F657" s="7" t="s">
        <v>139</v>
      </c>
      <c r="G657" s="8">
        <v>8.038799999999998</v>
      </c>
      <c r="H657" s="9">
        <v>18</v>
      </c>
      <c r="I657" s="8">
        <v>1.08</v>
      </c>
      <c r="J657" s="8"/>
      <c r="K657" s="15"/>
      <c r="L657" s="5"/>
      <c r="M657" s="8"/>
      <c r="N657" s="5"/>
      <c r="O657" s="8"/>
      <c r="P657" s="9"/>
      <c r="Q657" s="8"/>
      <c r="R657" s="8"/>
      <c r="S657" s="8"/>
      <c r="T657" s="16">
        <v>9.118799999999998</v>
      </c>
    </row>
    <row r="658" spans="1:20" s="57" customFormat="1" ht="15" outlineLevel="2">
      <c r="A658" s="5" t="s">
        <v>140</v>
      </c>
      <c r="B658" s="19" t="s">
        <v>247</v>
      </c>
      <c r="C658" s="6">
        <v>406650</v>
      </c>
      <c r="D658" s="5" t="s">
        <v>457</v>
      </c>
      <c r="E658" s="5" t="s">
        <v>107</v>
      </c>
      <c r="F658" s="7" t="s">
        <v>116</v>
      </c>
      <c r="G658" s="8">
        <v>4.6825506</v>
      </c>
      <c r="H658" s="9">
        <v>8</v>
      </c>
      <c r="I658" s="8">
        <v>3.84</v>
      </c>
      <c r="J658" s="8"/>
      <c r="K658" s="15"/>
      <c r="L658" s="5"/>
      <c r="M658" s="8"/>
      <c r="N658" s="5"/>
      <c r="O658" s="8"/>
      <c r="P658" s="9"/>
      <c r="Q658" s="8"/>
      <c r="R658" s="8"/>
      <c r="S658" s="8"/>
      <c r="T658" s="16">
        <v>8.522550599999999</v>
      </c>
    </row>
    <row r="659" spans="1:20" s="57" customFormat="1" ht="15" outlineLevel="2">
      <c r="A659" s="5" t="s">
        <v>140</v>
      </c>
      <c r="B659" s="19" t="s">
        <v>247</v>
      </c>
      <c r="C659" s="6">
        <v>406650</v>
      </c>
      <c r="D659" s="5" t="s">
        <v>457</v>
      </c>
      <c r="E659" s="5" t="s">
        <v>107</v>
      </c>
      <c r="F659" s="5" t="s">
        <v>110</v>
      </c>
      <c r="G659" s="52"/>
      <c r="H659" s="53"/>
      <c r="I659" s="52"/>
      <c r="J659" s="52">
        <v>180</v>
      </c>
      <c r="K659" s="15"/>
      <c r="L659" s="5"/>
      <c r="M659" s="52"/>
      <c r="N659" s="5"/>
      <c r="O659" s="52"/>
      <c r="P659" s="53"/>
      <c r="Q659" s="52"/>
      <c r="R659" s="52"/>
      <c r="S659" s="52"/>
      <c r="T659" s="16">
        <v>180</v>
      </c>
    </row>
    <row r="660" spans="1:20" s="57" customFormat="1" ht="15" outlineLevel="2">
      <c r="A660" s="5" t="s">
        <v>140</v>
      </c>
      <c r="B660" s="19" t="s">
        <v>247</v>
      </c>
      <c r="C660" s="6">
        <v>406650</v>
      </c>
      <c r="D660" s="5" t="s">
        <v>457</v>
      </c>
      <c r="E660" s="5" t="s">
        <v>36</v>
      </c>
      <c r="F660" s="5" t="s">
        <v>36</v>
      </c>
      <c r="G660" s="52"/>
      <c r="H660" s="53"/>
      <c r="I660" s="52"/>
      <c r="J660" s="52"/>
      <c r="K660" s="15"/>
      <c r="L660" s="5"/>
      <c r="M660" s="52"/>
      <c r="N660" s="15">
        <v>0.5</v>
      </c>
      <c r="O660" s="52">
        <v>36</v>
      </c>
      <c r="P660" s="53"/>
      <c r="Q660" s="52"/>
      <c r="R660" s="52"/>
      <c r="S660" s="52"/>
      <c r="T660" s="16">
        <v>36</v>
      </c>
    </row>
    <row r="661" spans="1:20" s="57" customFormat="1" ht="15" outlineLevel="2">
      <c r="A661" s="5" t="s">
        <v>140</v>
      </c>
      <c r="B661" s="19" t="s">
        <v>247</v>
      </c>
      <c r="C661" s="6">
        <v>406650</v>
      </c>
      <c r="D661" s="5" t="s">
        <v>457</v>
      </c>
      <c r="E661" s="5" t="s">
        <v>107</v>
      </c>
      <c r="F661" s="7" t="s">
        <v>154</v>
      </c>
      <c r="G661" s="8">
        <v>658.042</v>
      </c>
      <c r="H661" s="9">
        <v>2124</v>
      </c>
      <c r="I661" s="8">
        <v>127.44</v>
      </c>
      <c r="J661" s="8"/>
      <c r="K661" s="15"/>
      <c r="L661" s="5"/>
      <c r="M661" s="8"/>
      <c r="N661" s="5"/>
      <c r="O661" s="8"/>
      <c r="P661" s="9"/>
      <c r="Q661" s="8"/>
      <c r="R661" s="8"/>
      <c r="S661" s="8"/>
      <c r="T661" s="16">
        <v>785.482</v>
      </c>
    </row>
    <row r="662" spans="1:20" s="57" customFormat="1" ht="15" outlineLevel="2">
      <c r="A662" s="12" t="s">
        <v>140</v>
      </c>
      <c r="B662" s="20" t="s">
        <v>247</v>
      </c>
      <c r="C662" s="12">
        <v>406650</v>
      </c>
      <c r="D662" s="12" t="s">
        <v>457</v>
      </c>
      <c r="E662" s="12" t="s">
        <v>111</v>
      </c>
      <c r="F662" s="12" t="s">
        <v>111</v>
      </c>
      <c r="G662" s="54"/>
      <c r="H662" s="55"/>
      <c r="I662" s="54"/>
      <c r="J662" s="54"/>
      <c r="K662" s="14">
        <v>4</v>
      </c>
      <c r="L662" s="13">
        <v>0.2</v>
      </c>
      <c r="M662" s="54">
        <v>2508</v>
      </c>
      <c r="N662" s="56"/>
      <c r="O662" s="54"/>
      <c r="P662" s="55"/>
      <c r="Q662" s="54"/>
      <c r="R662" s="54"/>
      <c r="S662" s="54"/>
      <c r="T662" s="16">
        <v>2508</v>
      </c>
    </row>
    <row r="663" spans="1:20" s="72" customFormat="1" ht="15.75" outlineLevel="1">
      <c r="A663" s="77"/>
      <c r="B663" s="78"/>
      <c r="C663" s="77"/>
      <c r="D663" s="78" t="s">
        <v>726</v>
      </c>
      <c r="E663" s="77"/>
      <c r="F663" s="77"/>
      <c r="G663" s="79">
        <f aca="true" t="shared" si="88" ref="G663:T663">SUBTOTAL(9,G655:G662)</f>
        <v>702.0646836000001</v>
      </c>
      <c r="H663" s="80">
        <f t="shared" si="88"/>
        <v>2220</v>
      </c>
      <c r="I663" s="79">
        <f t="shared" si="88"/>
        <v>139.04</v>
      </c>
      <c r="J663" s="79">
        <f t="shared" si="88"/>
        <v>180</v>
      </c>
      <c r="K663" s="81">
        <f t="shared" si="88"/>
        <v>4</v>
      </c>
      <c r="L663" s="82">
        <f t="shared" si="88"/>
        <v>0.2</v>
      </c>
      <c r="M663" s="79">
        <f t="shared" si="88"/>
        <v>2508</v>
      </c>
      <c r="N663" s="83">
        <f t="shared" si="88"/>
        <v>0.5</v>
      </c>
      <c r="O663" s="79">
        <f t="shared" si="88"/>
        <v>36</v>
      </c>
      <c r="P663" s="80">
        <f t="shared" si="88"/>
        <v>0</v>
      </c>
      <c r="Q663" s="79">
        <f t="shared" si="88"/>
        <v>0</v>
      </c>
      <c r="R663" s="79">
        <f t="shared" si="88"/>
        <v>0</v>
      </c>
      <c r="S663" s="79">
        <f t="shared" si="88"/>
        <v>0</v>
      </c>
      <c r="T663" s="16">
        <f t="shared" si="88"/>
        <v>3565.1046836</v>
      </c>
    </row>
    <row r="664" spans="1:20" s="57" customFormat="1" ht="15" outlineLevel="2">
      <c r="A664" s="12" t="s">
        <v>140</v>
      </c>
      <c r="B664" s="20" t="s">
        <v>141</v>
      </c>
      <c r="C664" s="12">
        <v>408245</v>
      </c>
      <c r="D664" s="12" t="s">
        <v>35</v>
      </c>
      <c r="E664" s="12" t="s">
        <v>111</v>
      </c>
      <c r="F664" s="12" t="s">
        <v>111</v>
      </c>
      <c r="G664" s="54"/>
      <c r="H664" s="55"/>
      <c r="I664" s="54"/>
      <c r="J664" s="54"/>
      <c r="K664" s="14">
        <v>4</v>
      </c>
      <c r="L664" s="13">
        <v>0.33</v>
      </c>
      <c r="M664" s="54">
        <v>4138.2</v>
      </c>
      <c r="N664" s="56"/>
      <c r="O664" s="54"/>
      <c r="P664" s="55"/>
      <c r="Q664" s="54"/>
      <c r="R664" s="54"/>
      <c r="S664" s="54"/>
      <c r="T664" s="16">
        <v>4138.2</v>
      </c>
    </row>
    <row r="665" spans="1:20" s="72" customFormat="1" ht="15.75" outlineLevel="1">
      <c r="A665" s="77"/>
      <c r="B665" s="78"/>
      <c r="C665" s="77"/>
      <c r="D665" s="78" t="s">
        <v>728</v>
      </c>
      <c r="E665" s="77"/>
      <c r="F665" s="77"/>
      <c r="G665" s="79">
        <f aca="true" t="shared" si="89" ref="G665:T665">SUBTOTAL(9,G664:G664)</f>
        <v>0</v>
      </c>
      <c r="H665" s="80">
        <f t="shared" si="89"/>
        <v>0</v>
      </c>
      <c r="I665" s="79">
        <f t="shared" si="89"/>
        <v>0</v>
      </c>
      <c r="J665" s="79">
        <f t="shared" si="89"/>
        <v>0</v>
      </c>
      <c r="K665" s="81">
        <f t="shared" si="89"/>
        <v>4</v>
      </c>
      <c r="L665" s="82">
        <f t="shared" si="89"/>
        <v>0.33</v>
      </c>
      <c r="M665" s="79">
        <f t="shared" si="89"/>
        <v>4138.2</v>
      </c>
      <c r="N665" s="83">
        <f t="shared" si="89"/>
        <v>0</v>
      </c>
      <c r="O665" s="79">
        <f t="shared" si="89"/>
        <v>0</v>
      </c>
      <c r="P665" s="80">
        <f t="shared" si="89"/>
        <v>0</v>
      </c>
      <c r="Q665" s="79">
        <f t="shared" si="89"/>
        <v>0</v>
      </c>
      <c r="R665" s="79">
        <f t="shared" si="89"/>
        <v>0</v>
      </c>
      <c r="S665" s="79">
        <f t="shared" si="89"/>
        <v>0</v>
      </c>
      <c r="T665" s="16">
        <f t="shared" si="89"/>
        <v>4138.2</v>
      </c>
    </row>
    <row r="666" spans="1:20" s="57" customFormat="1" ht="15" outlineLevel="2">
      <c r="A666" s="5" t="s">
        <v>140</v>
      </c>
      <c r="B666" s="19" t="s">
        <v>141</v>
      </c>
      <c r="C666" s="6">
        <v>408300</v>
      </c>
      <c r="D666" s="5" t="s">
        <v>25</v>
      </c>
      <c r="E666" s="5" t="s">
        <v>107</v>
      </c>
      <c r="F666" s="7">
        <v>15</v>
      </c>
      <c r="G666" s="8">
        <v>53.333214000000005</v>
      </c>
      <c r="H666" s="9">
        <v>153</v>
      </c>
      <c r="I666" s="8">
        <v>15.3</v>
      </c>
      <c r="J666" s="8"/>
      <c r="K666" s="15"/>
      <c r="L666" s="5"/>
      <c r="M666" s="8"/>
      <c r="N666" s="5"/>
      <c r="O666" s="8"/>
      <c r="P666" s="9"/>
      <c r="Q666" s="8"/>
      <c r="R666" s="8"/>
      <c r="S666" s="8"/>
      <c r="T666" s="16">
        <v>68.63321400000001</v>
      </c>
    </row>
    <row r="667" spans="1:20" ht="15" outlineLevel="2">
      <c r="A667" s="5" t="s">
        <v>140</v>
      </c>
      <c r="B667" s="19" t="s">
        <v>141</v>
      </c>
      <c r="C667" s="6">
        <v>408300</v>
      </c>
      <c r="D667" s="5" t="s">
        <v>25</v>
      </c>
      <c r="E667" s="5" t="s">
        <v>107</v>
      </c>
      <c r="F667" s="7" t="s">
        <v>137</v>
      </c>
      <c r="G667" s="8">
        <v>64.96987250000001</v>
      </c>
      <c r="H667" s="9">
        <v>26</v>
      </c>
      <c r="I667" s="8">
        <v>1.56</v>
      </c>
      <c r="J667" s="8"/>
      <c r="K667" s="15"/>
      <c r="L667" s="5"/>
      <c r="M667" s="8"/>
      <c r="N667" s="5"/>
      <c r="O667" s="8"/>
      <c r="P667" s="9"/>
      <c r="Q667" s="8"/>
      <c r="R667" s="8"/>
      <c r="S667" s="8"/>
      <c r="T667" s="16">
        <v>66.52987250000001</v>
      </c>
    </row>
    <row r="668" spans="1:20" ht="15" outlineLevel="2">
      <c r="A668" s="5" t="s">
        <v>140</v>
      </c>
      <c r="B668" s="19" t="s">
        <v>141</v>
      </c>
      <c r="C668" s="6">
        <v>408300</v>
      </c>
      <c r="D668" s="5" t="s">
        <v>25</v>
      </c>
      <c r="E668" s="5" t="s">
        <v>107</v>
      </c>
      <c r="F668" s="7" t="s">
        <v>138</v>
      </c>
      <c r="G668" s="8">
        <v>24.453234000000002</v>
      </c>
      <c r="H668" s="9">
        <v>24</v>
      </c>
      <c r="I668" s="8">
        <v>1.44</v>
      </c>
      <c r="J668" s="8"/>
      <c r="K668" s="15"/>
      <c r="L668" s="5"/>
      <c r="M668" s="8"/>
      <c r="N668" s="5"/>
      <c r="O668" s="8"/>
      <c r="P668" s="9"/>
      <c r="Q668" s="8"/>
      <c r="R668" s="8"/>
      <c r="S668" s="8"/>
      <c r="T668" s="16">
        <v>25.893234000000003</v>
      </c>
    </row>
    <row r="669" spans="1:20" ht="15" outlineLevel="2">
      <c r="A669" s="5" t="s">
        <v>140</v>
      </c>
      <c r="B669" s="19" t="s">
        <v>141</v>
      </c>
      <c r="C669" s="6">
        <v>408300</v>
      </c>
      <c r="D669" s="5" t="s">
        <v>25</v>
      </c>
      <c r="E669" s="5" t="s">
        <v>107</v>
      </c>
      <c r="F669" s="7" t="s">
        <v>116</v>
      </c>
      <c r="G669" s="8">
        <v>0.7316806</v>
      </c>
      <c r="H669" s="9">
        <v>1</v>
      </c>
      <c r="I669" s="8">
        <v>0.48</v>
      </c>
      <c r="J669" s="8"/>
      <c r="K669" s="15"/>
      <c r="L669" s="5"/>
      <c r="M669" s="8"/>
      <c r="N669" s="5"/>
      <c r="O669" s="8"/>
      <c r="P669" s="9"/>
      <c r="Q669" s="8"/>
      <c r="R669" s="8"/>
      <c r="S669" s="8"/>
      <c r="T669" s="16">
        <v>1.2116806</v>
      </c>
    </row>
    <row r="670" spans="1:20" ht="15" outlineLevel="2">
      <c r="A670" s="12" t="s">
        <v>140</v>
      </c>
      <c r="B670" s="20" t="s">
        <v>141</v>
      </c>
      <c r="C670" s="12">
        <v>408245</v>
      </c>
      <c r="D670" s="12" t="s">
        <v>25</v>
      </c>
      <c r="E670" s="12" t="s">
        <v>111</v>
      </c>
      <c r="F670" s="12" t="s">
        <v>111</v>
      </c>
      <c r="G670" s="54"/>
      <c r="H670" s="55"/>
      <c r="I670" s="54"/>
      <c r="J670" s="54"/>
      <c r="K670" s="14">
        <v>1</v>
      </c>
      <c r="L670" s="13">
        <v>1</v>
      </c>
      <c r="M670" s="54">
        <v>3135</v>
      </c>
      <c r="N670" s="56"/>
      <c r="O670" s="54"/>
      <c r="P670" s="55"/>
      <c r="Q670" s="54"/>
      <c r="R670" s="54"/>
      <c r="S670" s="54"/>
      <c r="T670" s="16">
        <v>3135</v>
      </c>
    </row>
    <row r="671" spans="1:20" s="72" customFormat="1" ht="15.75" outlineLevel="1">
      <c r="A671" s="77"/>
      <c r="B671" s="78"/>
      <c r="C671" s="77"/>
      <c r="D671" s="78" t="s">
        <v>729</v>
      </c>
      <c r="E671" s="77"/>
      <c r="F671" s="77"/>
      <c r="G671" s="79">
        <f aca="true" t="shared" si="90" ref="G671:T671">SUBTOTAL(9,G666:G670)</f>
        <v>143.48800110000002</v>
      </c>
      <c r="H671" s="80">
        <f t="shared" si="90"/>
        <v>204</v>
      </c>
      <c r="I671" s="79">
        <f t="shared" si="90"/>
        <v>18.78</v>
      </c>
      <c r="J671" s="79">
        <f t="shared" si="90"/>
        <v>0</v>
      </c>
      <c r="K671" s="81">
        <f t="shared" si="90"/>
        <v>1</v>
      </c>
      <c r="L671" s="82">
        <f t="shared" si="90"/>
        <v>1</v>
      </c>
      <c r="M671" s="79">
        <f t="shared" si="90"/>
        <v>3135</v>
      </c>
      <c r="N671" s="83">
        <f t="shared" si="90"/>
        <v>0</v>
      </c>
      <c r="O671" s="79">
        <f t="shared" si="90"/>
        <v>0</v>
      </c>
      <c r="P671" s="80">
        <f t="shared" si="90"/>
        <v>0</v>
      </c>
      <c r="Q671" s="79">
        <f t="shared" si="90"/>
        <v>0</v>
      </c>
      <c r="R671" s="79">
        <f t="shared" si="90"/>
        <v>0</v>
      </c>
      <c r="S671" s="79">
        <f t="shared" si="90"/>
        <v>0</v>
      </c>
      <c r="T671" s="16">
        <f t="shared" si="90"/>
        <v>3297.2680011</v>
      </c>
    </row>
    <row r="672" spans="1:20" ht="15" outlineLevel="2">
      <c r="A672" s="5" t="s">
        <v>140</v>
      </c>
      <c r="B672" s="19" t="s">
        <v>141</v>
      </c>
      <c r="C672" s="6">
        <v>408300</v>
      </c>
      <c r="D672" s="5" t="s">
        <v>458</v>
      </c>
      <c r="E672" s="5" t="s">
        <v>107</v>
      </c>
      <c r="F672" s="7" t="s">
        <v>137</v>
      </c>
      <c r="G672" s="8">
        <v>5.049205000000001</v>
      </c>
      <c r="H672" s="9">
        <v>1</v>
      </c>
      <c r="I672" s="8">
        <v>0.06</v>
      </c>
      <c r="J672" s="8"/>
      <c r="K672" s="15"/>
      <c r="L672" s="5"/>
      <c r="M672" s="8"/>
      <c r="N672" s="5"/>
      <c r="O672" s="8"/>
      <c r="P672" s="9"/>
      <c r="Q672" s="8"/>
      <c r="R672" s="8"/>
      <c r="S672" s="8"/>
      <c r="T672" s="16">
        <v>5.109205</v>
      </c>
    </row>
    <row r="673" spans="1:20" ht="15" outlineLevel="2">
      <c r="A673" s="5" t="s">
        <v>140</v>
      </c>
      <c r="B673" s="19" t="s">
        <v>141</v>
      </c>
      <c r="C673" s="6">
        <v>408300</v>
      </c>
      <c r="D673" s="5" t="s">
        <v>458</v>
      </c>
      <c r="E673" s="5" t="s">
        <v>107</v>
      </c>
      <c r="F673" s="5" t="s">
        <v>110</v>
      </c>
      <c r="G673" s="52"/>
      <c r="H673" s="53"/>
      <c r="I673" s="52"/>
      <c r="J673" s="52">
        <v>195</v>
      </c>
      <c r="K673" s="15"/>
      <c r="L673" s="5"/>
      <c r="M673" s="52"/>
      <c r="N673" s="5"/>
      <c r="O673" s="52"/>
      <c r="P673" s="53"/>
      <c r="Q673" s="52"/>
      <c r="R673" s="52"/>
      <c r="S673" s="52"/>
      <c r="T673" s="16">
        <v>195</v>
      </c>
    </row>
    <row r="674" spans="1:20" ht="15" outlineLevel="2">
      <c r="A674" s="12" t="s">
        <v>140</v>
      </c>
      <c r="B674" s="20" t="s">
        <v>141</v>
      </c>
      <c r="C674" s="12">
        <v>408300</v>
      </c>
      <c r="D674" s="12" t="s">
        <v>458</v>
      </c>
      <c r="E674" s="12" t="s">
        <v>111</v>
      </c>
      <c r="F674" s="12" t="s">
        <v>111</v>
      </c>
      <c r="G674" s="54"/>
      <c r="H674" s="55"/>
      <c r="I674" s="54"/>
      <c r="J674" s="54"/>
      <c r="K674" s="14">
        <v>6</v>
      </c>
      <c r="L674" s="13">
        <v>1</v>
      </c>
      <c r="M674" s="54">
        <v>18810</v>
      </c>
      <c r="N674" s="56"/>
      <c r="O674" s="54"/>
      <c r="P674" s="55"/>
      <c r="Q674" s="54"/>
      <c r="R674" s="54"/>
      <c r="S674" s="54"/>
      <c r="T674" s="16">
        <v>18810</v>
      </c>
    </row>
    <row r="675" spans="1:20" s="72" customFormat="1" ht="15.75" outlineLevel="1">
      <c r="A675" s="77"/>
      <c r="B675" s="78"/>
      <c r="C675" s="77"/>
      <c r="D675" s="78" t="s">
        <v>730</v>
      </c>
      <c r="E675" s="77"/>
      <c r="F675" s="77"/>
      <c r="G675" s="79">
        <f aca="true" t="shared" si="91" ref="G675:T675">SUBTOTAL(9,G672:G674)</f>
        <v>5.049205000000001</v>
      </c>
      <c r="H675" s="80">
        <f t="shared" si="91"/>
        <v>1</v>
      </c>
      <c r="I675" s="79">
        <f t="shared" si="91"/>
        <v>0.06</v>
      </c>
      <c r="J675" s="79">
        <f t="shared" si="91"/>
        <v>195</v>
      </c>
      <c r="K675" s="81">
        <f t="shared" si="91"/>
        <v>6</v>
      </c>
      <c r="L675" s="82">
        <f t="shared" si="91"/>
        <v>1</v>
      </c>
      <c r="M675" s="79">
        <f t="shared" si="91"/>
        <v>18810</v>
      </c>
      <c r="N675" s="83">
        <f t="shared" si="91"/>
        <v>0</v>
      </c>
      <c r="O675" s="79">
        <f t="shared" si="91"/>
        <v>0</v>
      </c>
      <c r="P675" s="80">
        <f t="shared" si="91"/>
        <v>0</v>
      </c>
      <c r="Q675" s="79">
        <f t="shared" si="91"/>
        <v>0</v>
      </c>
      <c r="R675" s="79">
        <f t="shared" si="91"/>
        <v>0</v>
      </c>
      <c r="S675" s="79">
        <f t="shared" si="91"/>
        <v>0</v>
      </c>
      <c r="T675" s="16">
        <f t="shared" si="91"/>
        <v>19010.109205</v>
      </c>
    </row>
    <row r="676" spans="1:20" ht="15" outlineLevel="2">
      <c r="A676" s="5" t="s">
        <v>140</v>
      </c>
      <c r="B676" s="19" t="s">
        <v>158</v>
      </c>
      <c r="C676" s="6">
        <v>409001</v>
      </c>
      <c r="D676" s="5" t="s">
        <v>459</v>
      </c>
      <c r="E676" s="5" t="s">
        <v>107</v>
      </c>
      <c r="F676" s="7">
        <v>15</v>
      </c>
      <c r="G676" s="8">
        <v>755.2347509999994</v>
      </c>
      <c r="H676" s="9">
        <v>2133</v>
      </c>
      <c r="I676" s="8">
        <v>213.3</v>
      </c>
      <c r="J676" s="8"/>
      <c r="K676" s="15"/>
      <c r="L676" s="5"/>
      <c r="M676" s="8"/>
      <c r="N676" s="5"/>
      <c r="O676" s="8"/>
      <c r="P676" s="9"/>
      <c r="Q676" s="8"/>
      <c r="R676" s="8"/>
      <c r="S676" s="8"/>
      <c r="T676" s="16">
        <v>968.5347509999995</v>
      </c>
    </row>
    <row r="677" spans="1:20" ht="15" outlineLevel="2">
      <c r="A677" s="5" t="s">
        <v>140</v>
      </c>
      <c r="B677" s="19" t="s">
        <v>158</v>
      </c>
      <c r="C677" s="6">
        <v>409001</v>
      </c>
      <c r="D677" s="5" t="s">
        <v>459</v>
      </c>
      <c r="E677" s="5" t="s">
        <v>107</v>
      </c>
      <c r="F677" s="7" t="s">
        <v>137</v>
      </c>
      <c r="G677" s="8">
        <v>241.4859575</v>
      </c>
      <c r="H677" s="9">
        <v>46</v>
      </c>
      <c r="I677" s="8">
        <v>2.76</v>
      </c>
      <c r="J677" s="8"/>
      <c r="K677" s="15"/>
      <c r="L677" s="5"/>
      <c r="M677" s="8"/>
      <c r="N677" s="5"/>
      <c r="O677" s="8"/>
      <c r="P677" s="9"/>
      <c r="Q677" s="8"/>
      <c r="R677" s="8"/>
      <c r="S677" s="8"/>
      <c r="T677" s="16">
        <v>244.2459575</v>
      </c>
    </row>
    <row r="678" spans="1:20" ht="15" outlineLevel="2">
      <c r="A678" s="5" t="s">
        <v>140</v>
      </c>
      <c r="B678" s="19" t="s">
        <v>158</v>
      </c>
      <c r="C678" s="6">
        <v>409001</v>
      </c>
      <c r="D678" s="5" t="s">
        <v>459</v>
      </c>
      <c r="E678" s="5" t="s">
        <v>107</v>
      </c>
      <c r="F678" s="7" t="s">
        <v>138</v>
      </c>
      <c r="G678" s="8">
        <v>1113.3502830000002</v>
      </c>
      <c r="H678" s="9">
        <v>537</v>
      </c>
      <c r="I678" s="8">
        <v>32.22</v>
      </c>
      <c r="J678" s="8"/>
      <c r="K678" s="15"/>
      <c r="L678" s="5"/>
      <c r="M678" s="8"/>
      <c r="N678" s="5"/>
      <c r="O678" s="8"/>
      <c r="P678" s="9"/>
      <c r="Q678" s="8"/>
      <c r="R678" s="8"/>
      <c r="S678" s="8"/>
      <c r="T678" s="16">
        <v>1145.5702830000002</v>
      </c>
    </row>
    <row r="679" spans="1:20" ht="15" outlineLevel="2">
      <c r="A679" s="5" t="s">
        <v>140</v>
      </c>
      <c r="B679" s="19" t="s">
        <v>158</v>
      </c>
      <c r="C679" s="6">
        <v>409001</v>
      </c>
      <c r="D679" s="5" t="s">
        <v>459</v>
      </c>
      <c r="E679" s="5" t="s">
        <v>107</v>
      </c>
      <c r="F679" s="7" t="s">
        <v>139</v>
      </c>
      <c r="G679" s="8">
        <v>51.962925</v>
      </c>
      <c r="H679" s="9">
        <v>59</v>
      </c>
      <c r="I679" s="8">
        <v>3.54</v>
      </c>
      <c r="J679" s="8"/>
      <c r="K679" s="15"/>
      <c r="L679" s="5"/>
      <c r="M679" s="8"/>
      <c r="N679" s="5"/>
      <c r="O679" s="8"/>
      <c r="P679" s="9"/>
      <c r="Q679" s="8"/>
      <c r="R679" s="8"/>
      <c r="S679" s="8"/>
      <c r="T679" s="16">
        <v>55.502925</v>
      </c>
    </row>
    <row r="680" spans="1:20" ht="15" outlineLevel="2">
      <c r="A680" s="5" t="s">
        <v>140</v>
      </c>
      <c r="B680" s="19" t="s">
        <v>158</v>
      </c>
      <c r="C680" s="6">
        <v>409001</v>
      </c>
      <c r="D680" s="5" t="s">
        <v>459</v>
      </c>
      <c r="E680" s="5" t="s">
        <v>107</v>
      </c>
      <c r="F680" s="7" t="s">
        <v>116</v>
      </c>
      <c r="G680" s="8">
        <v>108.36672</v>
      </c>
      <c r="H680" s="9">
        <v>114</v>
      </c>
      <c r="I680" s="8">
        <v>54.72</v>
      </c>
      <c r="J680" s="8"/>
      <c r="K680" s="15"/>
      <c r="L680" s="5"/>
      <c r="M680" s="8"/>
      <c r="N680" s="5"/>
      <c r="O680" s="8"/>
      <c r="P680" s="9"/>
      <c r="Q680" s="8"/>
      <c r="R680" s="8"/>
      <c r="S680" s="8"/>
      <c r="T680" s="16">
        <v>163.08672</v>
      </c>
    </row>
    <row r="681" spans="1:20" ht="15" outlineLevel="2">
      <c r="A681" s="5" t="s">
        <v>140</v>
      </c>
      <c r="B681" s="19" t="s">
        <v>158</v>
      </c>
      <c r="C681" s="6">
        <v>409001</v>
      </c>
      <c r="D681" s="5" t="s">
        <v>459</v>
      </c>
      <c r="E681" s="5" t="s">
        <v>107</v>
      </c>
      <c r="F681" s="5" t="s">
        <v>110</v>
      </c>
      <c r="G681" s="52"/>
      <c r="H681" s="53"/>
      <c r="I681" s="52"/>
      <c r="J681" s="52">
        <v>180</v>
      </c>
      <c r="K681" s="15"/>
      <c r="L681" s="5"/>
      <c r="M681" s="52"/>
      <c r="N681" s="5"/>
      <c r="O681" s="52"/>
      <c r="P681" s="53"/>
      <c r="Q681" s="52"/>
      <c r="R681" s="52"/>
      <c r="S681" s="52"/>
      <c r="T681" s="16">
        <v>180</v>
      </c>
    </row>
    <row r="682" spans="1:20" ht="15" outlineLevel="2">
      <c r="A682" s="5" t="s">
        <v>140</v>
      </c>
      <c r="B682" s="19" t="s">
        <v>158</v>
      </c>
      <c r="C682" s="6">
        <v>409001</v>
      </c>
      <c r="D682" s="5" t="s">
        <v>459</v>
      </c>
      <c r="E682" s="5" t="s">
        <v>107</v>
      </c>
      <c r="F682" s="7" t="s">
        <v>860</v>
      </c>
      <c r="G682" s="8">
        <v>323.63</v>
      </c>
      <c r="H682" s="9"/>
      <c r="I682" s="8"/>
      <c r="J682" s="8"/>
      <c r="K682" s="15"/>
      <c r="L682" s="5"/>
      <c r="M682" s="8"/>
      <c r="N682" s="5"/>
      <c r="O682" s="8"/>
      <c r="P682" s="9"/>
      <c r="Q682" s="8"/>
      <c r="R682" s="8"/>
      <c r="S682" s="8"/>
      <c r="T682" s="16">
        <v>323.63</v>
      </c>
    </row>
    <row r="683" spans="1:20" ht="15" outlineLevel="2">
      <c r="A683" s="5" t="s">
        <v>140</v>
      </c>
      <c r="B683" s="19" t="s">
        <v>158</v>
      </c>
      <c r="C683" s="6">
        <v>409001</v>
      </c>
      <c r="D683" s="5" t="s">
        <v>459</v>
      </c>
      <c r="E683" s="5" t="s">
        <v>36</v>
      </c>
      <c r="F683" s="5" t="s">
        <v>36</v>
      </c>
      <c r="G683" s="52"/>
      <c r="H683" s="53"/>
      <c r="I683" s="52"/>
      <c r="J683" s="52"/>
      <c r="K683" s="15"/>
      <c r="L683" s="5"/>
      <c r="M683" s="52"/>
      <c r="N683" s="15">
        <v>1.75</v>
      </c>
      <c r="O683" s="52">
        <v>126</v>
      </c>
      <c r="P683" s="53"/>
      <c r="Q683" s="52"/>
      <c r="R683" s="52"/>
      <c r="S683" s="52"/>
      <c r="T683" s="16">
        <v>126</v>
      </c>
    </row>
    <row r="684" spans="1:20" ht="15" outlineLevel="2">
      <c r="A684" s="12" t="s">
        <v>140</v>
      </c>
      <c r="B684" s="20" t="s">
        <v>158</v>
      </c>
      <c r="C684" s="12">
        <v>409001</v>
      </c>
      <c r="D684" s="12" t="s">
        <v>459</v>
      </c>
      <c r="E684" s="12" t="s">
        <v>111</v>
      </c>
      <c r="F684" s="12" t="s">
        <v>111</v>
      </c>
      <c r="G684" s="54"/>
      <c r="H684" s="55"/>
      <c r="I684" s="54"/>
      <c r="J684" s="54"/>
      <c r="K684" s="14">
        <v>2</v>
      </c>
      <c r="L684" s="13">
        <v>0.2</v>
      </c>
      <c r="M684" s="54">
        <v>1254</v>
      </c>
      <c r="N684" s="56"/>
      <c r="O684" s="54"/>
      <c r="P684" s="55"/>
      <c r="Q684" s="54"/>
      <c r="R684" s="54"/>
      <c r="S684" s="54"/>
      <c r="T684" s="16">
        <v>1254</v>
      </c>
    </row>
    <row r="685" spans="1:20" s="72" customFormat="1" ht="15.75" outlineLevel="1" collapsed="1">
      <c r="A685" s="77"/>
      <c r="B685" s="78"/>
      <c r="C685" s="77"/>
      <c r="D685" s="78" t="s">
        <v>731</v>
      </c>
      <c r="E685" s="77"/>
      <c r="F685" s="77"/>
      <c r="G685" s="79">
        <f aca="true" t="shared" si="92" ref="G685:T685">SUBTOTAL(9,G676:G684)</f>
        <v>2594.0306364999997</v>
      </c>
      <c r="H685" s="80">
        <f t="shared" si="92"/>
        <v>2889</v>
      </c>
      <c r="I685" s="79">
        <f t="shared" si="92"/>
        <v>306.53999999999996</v>
      </c>
      <c r="J685" s="79">
        <f t="shared" si="92"/>
        <v>180</v>
      </c>
      <c r="K685" s="81">
        <f t="shared" si="92"/>
        <v>2</v>
      </c>
      <c r="L685" s="82">
        <f t="shared" si="92"/>
        <v>0.2</v>
      </c>
      <c r="M685" s="79">
        <f t="shared" si="92"/>
        <v>1254</v>
      </c>
      <c r="N685" s="83">
        <f t="shared" si="92"/>
        <v>1.75</v>
      </c>
      <c r="O685" s="79">
        <f t="shared" si="92"/>
        <v>126</v>
      </c>
      <c r="P685" s="80">
        <f t="shared" si="92"/>
        <v>0</v>
      </c>
      <c r="Q685" s="79">
        <f t="shared" si="92"/>
        <v>0</v>
      </c>
      <c r="R685" s="79">
        <f t="shared" si="92"/>
        <v>0</v>
      </c>
      <c r="S685" s="79">
        <f t="shared" si="92"/>
        <v>0</v>
      </c>
      <c r="T685" s="16">
        <f t="shared" si="92"/>
        <v>4460.5706365</v>
      </c>
    </row>
    <row r="686" spans="1:20" ht="15" outlineLevel="2">
      <c r="A686" s="12" t="s">
        <v>140</v>
      </c>
      <c r="B686" s="20" t="s">
        <v>158</v>
      </c>
      <c r="C686" s="12">
        <v>409001</v>
      </c>
      <c r="D686" s="12" t="s">
        <v>26</v>
      </c>
      <c r="E686" s="12" t="s">
        <v>111</v>
      </c>
      <c r="F686" s="12" t="s">
        <v>111</v>
      </c>
      <c r="G686" s="54"/>
      <c r="H686" s="55"/>
      <c r="I686" s="54"/>
      <c r="J686" s="54"/>
      <c r="K686" s="14">
        <v>2</v>
      </c>
      <c r="L686" s="13">
        <v>0.2</v>
      </c>
      <c r="M686" s="54">
        <v>1254</v>
      </c>
      <c r="N686" s="56"/>
      <c r="O686" s="54"/>
      <c r="P686" s="55"/>
      <c r="Q686" s="54"/>
      <c r="R686" s="54"/>
      <c r="S686" s="54"/>
      <c r="T686" s="16">
        <v>1254</v>
      </c>
    </row>
    <row r="687" spans="1:20" s="72" customFormat="1" ht="15.75" outlineLevel="1" collapsed="1">
      <c r="A687" s="77"/>
      <c r="B687" s="78"/>
      <c r="C687" s="77"/>
      <c r="D687" s="78" t="s">
        <v>733</v>
      </c>
      <c r="E687" s="77"/>
      <c r="F687" s="77"/>
      <c r="G687" s="79">
        <f aca="true" t="shared" si="93" ref="G687:T687">SUBTOTAL(9,G686:G686)</f>
        <v>0</v>
      </c>
      <c r="H687" s="80">
        <f t="shared" si="93"/>
        <v>0</v>
      </c>
      <c r="I687" s="79">
        <f t="shared" si="93"/>
        <v>0</v>
      </c>
      <c r="J687" s="79">
        <f t="shared" si="93"/>
        <v>0</v>
      </c>
      <c r="K687" s="81">
        <f t="shared" si="93"/>
        <v>2</v>
      </c>
      <c r="L687" s="82">
        <f t="shared" si="93"/>
        <v>0.2</v>
      </c>
      <c r="M687" s="79">
        <f t="shared" si="93"/>
        <v>1254</v>
      </c>
      <c r="N687" s="83">
        <f t="shared" si="93"/>
        <v>0</v>
      </c>
      <c r="O687" s="79">
        <f t="shared" si="93"/>
        <v>0</v>
      </c>
      <c r="P687" s="80">
        <f t="shared" si="93"/>
        <v>0</v>
      </c>
      <c r="Q687" s="79">
        <f t="shared" si="93"/>
        <v>0</v>
      </c>
      <c r="R687" s="79">
        <f t="shared" si="93"/>
        <v>0</v>
      </c>
      <c r="S687" s="79">
        <f t="shared" si="93"/>
        <v>0</v>
      </c>
      <c r="T687" s="16">
        <f t="shared" si="93"/>
        <v>1254</v>
      </c>
    </row>
    <row r="688" spans="1:20" ht="15" outlineLevel="2">
      <c r="A688" s="5" t="s">
        <v>140</v>
      </c>
      <c r="B688" s="19" t="s">
        <v>226</v>
      </c>
      <c r="C688" s="6">
        <v>404735</v>
      </c>
      <c r="D688" s="5" t="s">
        <v>473</v>
      </c>
      <c r="E688" s="5" t="s">
        <v>107</v>
      </c>
      <c r="F688" s="7">
        <v>15</v>
      </c>
      <c r="G688" s="8">
        <v>26.296023000000005</v>
      </c>
      <c r="H688" s="9">
        <v>74</v>
      </c>
      <c r="I688" s="8">
        <v>7.4</v>
      </c>
      <c r="J688" s="8"/>
      <c r="K688" s="15"/>
      <c r="L688" s="5"/>
      <c r="M688" s="8"/>
      <c r="N688" s="5"/>
      <c r="O688" s="8"/>
      <c r="P688" s="9"/>
      <c r="Q688" s="8"/>
      <c r="R688" s="8"/>
      <c r="S688" s="8"/>
      <c r="T688" s="16">
        <v>33.696023000000004</v>
      </c>
    </row>
    <row r="689" spans="1:20" ht="15" outlineLevel="2">
      <c r="A689" s="5" t="s">
        <v>140</v>
      </c>
      <c r="B689" s="19" t="s">
        <v>226</v>
      </c>
      <c r="C689" s="6">
        <v>404735</v>
      </c>
      <c r="D689" s="5" t="s">
        <v>473</v>
      </c>
      <c r="E689" s="5" t="s">
        <v>107</v>
      </c>
      <c r="F689" s="7" t="s">
        <v>137</v>
      </c>
      <c r="G689" s="8">
        <v>6.481530500000001</v>
      </c>
      <c r="H689" s="9">
        <v>2</v>
      </c>
      <c r="I689" s="8">
        <v>0.12</v>
      </c>
      <c r="J689" s="8"/>
      <c r="K689" s="15"/>
      <c r="L689" s="5"/>
      <c r="M689" s="8"/>
      <c r="N689" s="5"/>
      <c r="O689" s="8"/>
      <c r="P689" s="9"/>
      <c r="Q689" s="8"/>
      <c r="R689" s="8"/>
      <c r="S689" s="8"/>
      <c r="T689" s="16">
        <v>6.601530500000001</v>
      </c>
    </row>
    <row r="690" spans="1:20" ht="15" outlineLevel="2">
      <c r="A690" s="5" t="s">
        <v>140</v>
      </c>
      <c r="B690" s="19" t="s">
        <v>226</v>
      </c>
      <c r="C690" s="6">
        <v>404735</v>
      </c>
      <c r="D690" s="5" t="s">
        <v>473</v>
      </c>
      <c r="E690" s="5" t="s">
        <v>107</v>
      </c>
      <c r="F690" s="7" t="s">
        <v>139</v>
      </c>
      <c r="G690" s="8">
        <v>15.600549999999998</v>
      </c>
      <c r="H690" s="9">
        <v>31</v>
      </c>
      <c r="I690" s="8">
        <v>1.86</v>
      </c>
      <c r="J690" s="8"/>
      <c r="K690" s="15"/>
      <c r="L690" s="5"/>
      <c r="M690" s="8"/>
      <c r="N690" s="5"/>
      <c r="O690" s="8"/>
      <c r="P690" s="9"/>
      <c r="Q690" s="8"/>
      <c r="R690" s="8"/>
      <c r="S690" s="8"/>
      <c r="T690" s="16">
        <v>17.460549999999998</v>
      </c>
    </row>
    <row r="691" spans="1:20" ht="15" outlineLevel="2">
      <c r="A691" s="5" t="s">
        <v>140</v>
      </c>
      <c r="B691" s="19" t="s">
        <v>226</v>
      </c>
      <c r="C691" s="6">
        <v>404735</v>
      </c>
      <c r="D691" s="5" t="s">
        <v>473</v>
      </c>
      <c r="E691" s="5" t="s">
        <v>107</v>
      </c>
      <c r="F691" s="7" t="s">
        <v>116</v>
      </c>
      <c r="G691" s="8">
        <v>0.738864</v>
      </c>
      <c r="H691" s="9">
        <v>1</v>
      </c>
      <c r="I691" s="8">
        <v>0.48</v>
      </c>
      <c r="J691" s="8"/>
      <c r="K691" s="15"/>
      <c r="L691" s="5"/>
      <c r="M691" s="8"/>
      <c r="N691" s="5"/>
      <c r="O691" s="8"/>
      <c r="P691" s="9"/>
      <c r="Q691" s="8"/>
      <c r="R691" s="8"/>
      <c r="S691" s="8"/>
      <c r="T691" s="16">
        <v>1.218864</v>
      </c>
    </row>
    <row r="692" spans="1:20" ht="15" outlineLevel="2">
      <c r="A692" s="5" t="s">
        <v>140</v>
      </c>
      <c r="B692" s="19" t="s">
        <v>226</v>
      </c>
      <c r="C692" s="6">
        <v>404735</v>
      </c>
      <c r="D692" s="5" t="s">
        <v>473</v>
      </c>
      <c r="E692" s="5" t="s">
        <v>107</v>
      </c>
      <c r="F692" s="5" t="s">
        <v>110</v>
      </c>
      <c r="G692" s="52"/>
      <c r="H692" s="53"/>
      <c r="I692" s="52"/>
      <c r="J692" s="52">
        <v>135</v>
      </c>
      <c r="K692" s="15"/>
      <c r="L692" s="5"/>
      <c r="M692" s="52"/>
      <c r="N692" s="5"/>
      <c r="O692" s="52"/>
      <c r="P692" s="53"/>
      <c r="Q692" s="52"/>
      <c r="R692" s="52"/>
      <c r="S692" s="52"/>
      <c r="T692" s="16">
        <v>135</v>
      </c>
    </row>
    <row r="693" spans="1:20" ht="15" outlineLevel="2">
      <c r="A693" s="12" t="s">
        <v>140</v>
      </c>
      <c r="B693" s="20" t="s">
        <v>226</v>
      </c>
      <c r="C693" s="12">
        <v>404735</v>
      </c>
      <c r="D693" s="12" t="s">
        <v>473</v>
      </c>
      <c r="E693" s="12" t="s">
        <v>111</v>
      </c>
      <c r="F693" s="12" t="s">
        <v>111</v>
      </c>
      <c r="G693" s="54"/>
      <c r="H693" s="55"/>
      <c r="I693" s="54"/>
      <c r="J693" s="54"/>
      <c r="K693" s="14">
        <v>1</v>
      </c>
      <c r="L693" s="13">
        <v>0.21</v>
      </c>
      <c r="M693" s="54">
        <v>658.35</v>
      </c>
      <c r="N693" s="56"/>
      <c r="O693" s="54"/>
      <c r="P693" s="55"/>
      <c r="Q693" s="54"/>
      <c r="R693" s="54"/>
      <c r="S693" s="54"/>
      <c r="T693" s="16">
        <v>658.35</v>
      </c>
    </row>
    <row r="694" spans="1:20" s="72" customFormat="1" ht="15.75" outlineLevel="1">
      <c r="A694" s="77"/>
      <c r="B694" s="78"/>
      <c r="C694" s="77"/>
      <c r="D694" s="78" t="s">
        <v>753</v>
      </c>
      <c r="E694" s="77"/>
      <c r="F694" s="77"/>
      <c r="G694" s="79">
        <f aca="true" t="shared" si="94" ref="G694:T694">SUBTOTAL(9,G688:G693)</f>
        <v>49.1169675</v>
      </c>
      <c r="H694" s="80">
        <f t="shared" si="94"/>
        <v>108</v>
      </c>
      <c r="I694" s="79">
        <f t="shared" si="94"/>
        <v>9.860000000000001</v>
      </c>
      <c r="J694" s="79">
        <f t="shared" si="94"/>
        <v>135</v>
      </c>
      <c r="K694" s="81">
        <f t="shared" si="94"/>
        <v>1</v>
      </c>
      <c r="L694" s="82">
        <f t="shared" si="94"/>
        <v>0.21</v>
      </c>
      <c r="M694" s="79">
        <f t="shared" si="94"/>
        <v>658.35</v>
      </c>
      <c r="N694" s="83">
        <f t="shared" si="94"/>
        <v>0</v>
      </c>
      <c r="O694" s="79">
        <f t="shared" si="94"/>
        <v>0</v>
      </c>
      <c r="P694" s="80">
        <f t="shared" si="94"/>
        <v>0</v>
      </c>
      <c r="Q694" s="79">
        <f t="shared" si="94"/>
        <v>0</v>
      </c>
      <c r="R694" s="79">
        <f t="shared" si="94"/>
        <v>0</v>
      </c>
      <c r="S694" s="79">
        <f t="shared" si="94"/>
        <v>0</v>
      </c>
      <c r="T694" s="16">
        <f t="shared" si="94"/>
        <v>852.3269675</v>
      </c>
    </row>
    <row r="695" spans="1:20" ht="15" outlineLevel="2">
      <c r="A695" s="5" t="s">
        <v>140</v>
      </c>
      <c r="B695" s="19" t="s">
        <v>268</v>
      </c>
      <c r="C695" s="6">
        <v>405500</v>
      </c>
      <c r="D695" s="5" t="s">
        <v>475</v>
      </c>
      <c r="E695" s="5" t="s">
        <v>107</v>
      </c>
      <c r="F695" s="7">
        <v>15</v>
      </c>
      <c r="G695" s="8">
        <v>40.779681000000004</v>
      </c>
      <c r="H695" s="9">
        <v>117</v>
      </c>
      <c r="I695" s="8">
        <v>11.7</v>
      </c>
      <c r="J695" s="8"/>
      <c r="K695" s="15"/>
      <c r="L695" s="5"/>
      <c r="M695" s="8"/>
      <c r="N695" s="5"/>
      <c r="O695" s="8"/>
      <c r="P695" s="9"/>
      <c r="Q695" s="8"/>
      <c r="R695" s="8"/>
      <c r="S695" s="8"/>
      <c r="T695" s="16">
        <v>52.47968100000001</v>
      </c>
    </row>
    <row r="696" spans="1:20" ht="15" outlineLevel="2">
      <c r="A696" s="5" t="s">
        <v>140</v>
      </c>
      <c r="B696" s="19" t="s">
        <v>268</v>
      </c>
      <c r="C696" s="6">
        <v>405500</v>
      </c>
      <c r="D696" s="5" t="s">
        <v>475</v>
      </c>
      <c r="E696" s="5" t="s">
        <v>107</v>
      </c>
      <c r="F696" s="7" t="s">
        <v>137</v>
      </c>
      <c r="G696" s="8">
        <v>5.049205000000001</v>
      </c>
      <c r="H696" s="11">
        <v>1</v>
      </c>
      <c r="I696" s="10">
        <v>0.06</v>
      </c>
      <c r="J696" s="8"/>
      <c r="K696" s="15"/>
      <c r="L696" s="5"/>
      <c r="M696" s="10"/>
      <c r="N696" s="5"/>
      <c r="O696" s="10"/>
      <c r="P696" s="11"/>
      <c r="Q696" s="10"/>
      <c r="R696" s="10"/>
      <c r="S696" s="10"/>
      <c r="T696" s="16">
        <v>5.109205</v>
      </c>
    </row>
    <row r="697" spans="1:20" ht="15" outlineLevel="2">
      <c r="A697" s="5" t="s">
        <v>140</v>
      </c>
      <c r="B697" s="19" t="s">
        <v>268</v>
      </c>
      <c r="C697" s="6">
        <v>405500</v>
      </c>
      <c r="D697" s="5" t="s">
        <v>475</v>
      </c>
      <c r="E697" s="5" t="s">
        <v>107</v>
      </c>
      <c r="F697" s="7" t="s">
        <v>138</v>
      </c>
      <c r="G697" s="8">
        <v>1.061865</v>
      </c>
      <c r="H697" s="9">
        <v>2</v>
      </c>
      <c r="I697" s="8">
        <v>0.12</v>
      </c>
      <c r="J697" s="8"/>
      <c r="K697" s="15"/>
      <c r="L697" s="5"/>
      <c r="M697" s="8"/>
      <c r="N697" s="5"/>
      <c r="O697" s="8"/>
      <c r="P697" s="9"/>
      <c r="Q697" s="8"/>
      <c r="R697" s="8"/>
      <c r="S697" s="8"/>
      <c r="T697" s="16">
        <v>1.1818650000000002</v>
      </c>
    </row>
    <row r="698" spans="1:20" ht="15" outlineLevel="2">
      <c r="A698" s="5" t="s">
        <v>140</v>
      </c>
      <c r="B698" s="19" t="s">
        <v>268</v>
      </c>
      <c r="C698" s="6">
        <v>405500</v>
      </c>
      <c r="D698" s="5" t="s">
        <v>475</v>
      </c>
      <c r="E698" s="5" t="s">
        <v>107</v>
      </c>
      <c r="F698" s="7" t="s">
        <v>139</v>
      </c>
      <c r="G698" s="8">
        <v>1.3397999999999999</v>
      </c>
      <c r="H698" s="9">
        <v>3</v>
      </c>
      <c r="I698" s="8">
        <v>0.18</v>
      </c>
      <c r="J698" s="8"/>
      <c r="K698" s="15"/>
      <c r="L698" s="5"/>
      <c r="M698" s="8"/>
      <c r="N698" s="5"/>
      <c r="O698" s="8"/>
      <c r="P698" s="9"/>
      <c r="Q698" s="8"/>
      <c r="R698" s="8"/>
      <c r="S698" s="8"/>
      <c r="T698" s="16">
        <v>1.5197999999999998</v>
      </c>
    </row>
    <row r="699" spans="1:20" ht="15" outlineLevel="2">
      <c r="A699" s="5" t="s">
        <v>140</v>
      </c>
      <c r="B699" s="19" t="s">
        <v>268</v>
      </c>
      <c r="C699" s="6">
        <v>405500</v>
      </c>
      <c r="D699" s="5" t="s">
        <v>475</v>
      </c>
      <c r="E699" s="5" t="s">
        <v>107</v>
      </c>
      <c r="F699" s="5" t="s">
        <v>110</v>
      </c>
      <c r="G699" s="52"/>
      <c r="H699" s="53"/>
      <c r="I699" s="52"/>
      <c r="J699" s="52">
        <v>180</v>
      </c>
      <c r="K699" s="15"/>
      <c r="L699" s="5"/>
      <c r="M699" s="52"/>
      <c r="N699" s="5"/>
      <c r="O699" s="52"/>
      <c r="P699" s="53"/>
      <c r="Q699" s="52"/>
      <c r="R699" s="52"/>
      <c r="S699" s="52"/>
      <c r="T699" s="16">
        <v>180</v>
      </c>
    </row>
    <row r="700" spans="1:20" ht="15" outlineLevel="2">
      <c r="A700" s="5" t="s">
        <v>140</v>
      </c>
      <c r="B700" s="19" t="s">
        <v>268</v>
      </c>
      <c r="C700" s="6">
        <v>405500</v>
      </c>
      <c r="D700" s="5" t="s">
        <v>475</v>
      </c>
      <c r="E700" s="5" t="s">
        <v>36</v>
      </c>
      <c r="F700" s="5" t="s">
        <v>36</v>
      </c>
      <c r="G700" s="52"/>
      <c r="H700" s="53"/>
      <c r="I700" s="52"/>
      <c r="J700" s="52"/>
      <c r="K700" s="15"/>
      <c r="L700" s="5"/>
      <c r="M700" s="52"/>
      <c r="N700" s="15">
        <v>0.5</v>
      </c>
      <c r="O700" s="52">
        <v>36</v>
      </c>
      <c r="P700" s="53"/>
      <c r="Q700" s="52"/>
      <c r="R700" s="52"/>
      <c r="S700" s="52"/>
      <c r="T700" s="16">
        <v>36</v>
      </c>
    </row>
    <row r="701" spans="1:20" ht="15" outlineLevel="2">
      <c r="A701" s="12" t="s">
        <v>140</v>
      </c>
      <c r="B701" s="20" t="s">
        <v>268</v>
      </c>
      <c r="C701" s="12">
        <v>405500</v>
      </c>
      <c r="D701" s="12" t="s">
        <v>475</v>
      </c>
      <c r="E701" s="12" t="s">
        <v>111</v>
      </c>
      <c r="F701" s="12" t="s">
        <v>111</v>
      </c>
      <c r="G701" s="54"/>
      <c r="H701" s="55"/>
      <c r="I701" s="54"/>
      <c r="J701" s="54"/>
      <c r="K701" s="14">
        <v>2</v>
      </c>
      <c r="L701" s="13">
        <v>1</v>
      </c>
      <c r="M701" s="54">
        <v>6270</v>
      </c>
      <c r="N701" s="56"/>
      <c r="O701" s="54"/>
      <c r="P701" s="55"/>
      <c r="Q701" s="54"/>
      <c r="R701" s="54"/>
      <c r="S701" s="54"/>
      <c r="T701" s="16">
        <v>6270</v>
      </c>
    </row>
    <row r="702" spans="1:20" s="72" customFormat="1" ht="15.75" outlineLevel="1">
      <c r="A702" s="77"/>
      <c r="B702" s="78"/>
      <c r="C702" s="77"/>
      <c r="D702" s="78" t="s">
        <v>756</v>
      </c>
      <c r="E702" s="77"/>
      <c r="F702" s="77"/>
      <c r="G702" s="79">
        <f aca="true" t="shared" si="95" ref="G702:T702">SUBTOTAL(9,G695:G701)</f>
        <v>48.230551</v>
      </c>
      <c r="H702" s="80">
        <f t="shared" si="95"/>
        <v>123</v>
      </c>
      <c r="I702" s="79">
        <f t="shared" si="95"/>
        <v>12.059999999999999</v>
      </c>
      <c r="J702" s="79">
        <f t="shared" si="95"/>
        <v>180</v>
      </c>
      <c r="K702" s="81">
        <f t="shared" si="95"/>
        <v>2</v>
      </c>
      <c r="L702" s="82">
        <f t="shared" si="95"/>
        <v>1</v>
      </c>
      <c r="M702" s="79">
        <f t="shared" si="95"/>
        <v>6270</v>
      </c>
      <c r="N702" s="83">
        <f t="shared" si="95"/>
        <v>0.5</v>
      </c>
      <c r="O702" s="79">
        <f t="shared" si="95"/>
        <v>36</v>
      </c>
      <c r="P702" s="80">
        <f t="shared" si="95"/>
        <v>0</v>
      </c>
      <c r="Q702" s="79">
        <f t="shared" si="95"/>
        <v>0</v>
      </c>
      <c r="R702" s="79">
        <f t="shared" si="95"/>
        <v>0</v>
      </c>
      <c r="S702" s="79">
        <f t="shared" si="95"/>
        <v>0</v>
      </c>
      <c r="T702" s="16">
        <f t="shared" si="95"/>
        <v>6546.290551</v>
      </c>
    </row>
    <row r="703" spans="1:20" ht="15" outlineLevel="2">
      <c r="A703" s="5" t="s">
        <v>140</v>
      </c>
      <c r="B703" s="19" t="s">
        <v>268</v>
      </c>
      <c r="C703" s="6">
        <v>405550</v>
      </c>
      <c r="D703" s="5" t="s">
        <v>476</v>
      </c>
      <c r="E703" s="5" t="s">
        <v>107</v>
      </c>
      <c r="F703" s="7">
        <v>15</v>
      </c>
      <c r="G703" s="8">
        <v>5.527878</v>
      </c>
      <c r="H703" s="9">
        <v>16</v>
      </c>
      <c r="I703" s="8">
        <v>1.6</v>
      </c>
      <c r="J703" s="8"/>
      <c r="K703" s="15"/>
      <c r="L703" s="5"/>
      <c r="M703" s="8"/>
      <c r="N703" s="5"/>
      <c r="O703" s="8"/>
      <c r="P703" s="9"/>
      <c r="Q703" s="8"/>
      <c r="R703" s="8"/>
      <c r="S703" s="8"/>
      <c r="T703" s="16">
        <v>7.127878000000001</v>
      </c>
    </row>
    <row r="704" spans="1:20" ht="15" outlineLevel="2">
      <c r="A704" s="5" t="s">
        <v>140</v>
      </c>
      <c r="B704" s="19" t="s">
        <v>268</v>
      </c>
      <c r="C704" s="6">
        <v>405550</v>
      </c>
      <c r="D704" s="5" t="s">
        <v>476</v>
      </c>
      <c r="E704" s="5" t="s">
        <v>107</v>
      </c>
      <c r="F704" s="7" t="s">
        <v>139</v>
      </c>
      <c r="G704" s="8">
        <v>1.5123499999999999</v>
      </c>
      <c r="H704" s="9">
        <v>3</v>
      </c>
      <c r="I704" s="8">
        <v>0.18</v>
      </c>
      <c r="J704" s="8"/>
      <c r="K704" s="15"/>
      <c r="L704" s="5"/>
      <c r="M704" s="8"/>
      <c r="N704" s="5"/>
      <c r="O704" s="8"/>
      <c r="P704" s="9"/>
      <c r="Q704" s="8"/>
      <c r="R704" s="8"/>
      <c r="S704" s="8"/>
      <c r="T704" s="16">
        <v>1.6923499999999998</v>
      </c>
    </row>
    <row r="705" spans="1:20" ht="15" outlineLevel="2">
      <c r="A705" s="5" t="s">
        <v>140</v>
      </c>
      <c r="B705" s="19" t="s">
        <v>268</v>
      </c>
      <c r="C705" s="6">
        <v>405550</v>
      </c>
      <c r="D705" s="5" t="s">
        <v>476</v>
      </c>
      <c r="E705" s="5" t="s">
        <v>107</v>
      </c>
      <c r="F705" s="5" t="s">
        <v>110</v>
      </c>
      <c r="G705" s="52"/>
      <c r="H705" s="53"/>
      <c r="I705" s="52"/>
      <c r="J705" s="52">
        <v>105</v>
      </c>
      <c r="K705" s="15"/>
      <c r="L705" s="5"/>
      <c r="M705" s="52"/>
      <c r="N705" s="5"/>
      <c r="O705" s="52"/>
      <c r="P705" s="53"/>
      <c r="Q705" s="52"/>
      <c r="R705" s="52"/>
      <c r="S705" s="52"/>
      <c r="T705" s="16">
        <v>105</v>
      </c>
    </row>
    <row r="706" spans="1:20" ht="15" outlineLevel="2">
      <c r="A706" s="5" t="s">
        <v>140</v>
      </c>
      <c r="B706" s="19" t="s">
        <v>268</v>
      </c>
      <c r="C706" s="6">
        <v>405550</v>
      </c>
      <c r="D706" s="5" t="s">
        <v>476</v>
      </c>
      <c r="E706" s="5" t="s">
        <v>36</v>
      </c>
      <c r="F706" s="5" t="s">
        <v>36</v>
      </c>
      <c r="G706" s="52"/>
      <c r="H706" s="53"/>
      <c r="I706" s="52"/>
      <c r="J706" s="52"/>
      <c r="K706" s="15"/>
      <c r="L706" s="5"/>
      <c r="M706" s="52"/>
      <c r="N706" s="15">
        <v>0.75</v>
      </c>
      <c r="O706" s="52">
        <v>54</v>
      </c>
      <c r="P706" s="53"/>
      <c r="Q706" s="52"/>
      <c r="R706" s="52"/>
      <c r="S706" s="52"/>
      <c r="T706" s="16">
        <v>54</v>
      </c>
    </row>
    <row r="707" spans="1:20" ht="15" outlineLevel="2">
      <c r="A707" s="12" t="s">
        <v>140</v>
      </c>
      <c r="B707" s="20" t="s">
        <v>268</v>
      </c>
      <c r="C707" s="12">
        <v>405550</v>
      </c>
      <c r="D707" s="12" t="s">
        <v>476</v>
      </c>
      <c r="E707" s="12" t="s">
        <v>111</v>
      </c>
      <c r="F707" s="12" t="s">
        <v>111</v>
      </c>
      <c r="G707" s="54"/>
      <c r="H707" s="55"/>
      <c r="I707" s="54"/>
      <c r="J707" s="54"/>
      <c r="K707" s="14">
        <v>2</v>
      </c>
      <c r="L707" s="13">
        <v>1</v>
      </c>
      <c r="M707" s="54">
        <v>6270</v>
      </c>
      <c r="N707" s="56"/>
      <c r="O707" s="54"/>
      <c r="P707" s="55"/>
      <c r="Q707" s="54"/>
      <c r="R707" s="54"/>
      <c r="S707" s="54"/>
      <c r="T707" s="16">
        <v>6270</v>
      </c>
    </row>
    <row r="708" spans="1:20" s="72" customFormat="1" ht="15.75" outlineLevel="1">
      <c r="A708" s="77"/>
      <c r="B708" s="78"/>
      <c r="C708" s="77"/>
      <c r="D708" s="78" t="s">
        <v>757</v>
      </c>
      <c r="E708" s="77"/>
      <c r="F708" s="77"/>
      <c r="G708" s="79">
        <f aca="true" t="shared" si="96" ref="G708:T708">SUBTOTAL(9,G703:G707)</f>
        <v>7.040228</v>
      </c>
      <c r="H708" s="80">
        <f t="shared" si="96"/>
        <v>19</v>
      </c>
      <c r="I708" s="79">
        <f t="shared" si="96"/>
        <v>1.78</v>
      </c>
      <c r="J708" s="79">
        <f t="shared" si="96"/>
        <v>105</v>
      </c>
      <c r="K708" s="81">
        <f t="shared" si="96"/>
        <v>2</v>
      </c>
      <c r="L708" s="82">
        <f t="shared" si="96"/>
        <v>1</v>
      </c>
      <c r="M708" s="79">
        <f t="shared" si="96"/>
        <v>6270</v>
      </c>
      <c r="N708" s="83">
        <f t="shared" si="96"/>
        <v>0.75</v>
      </c>
      <c r="O708" s="79">
        <f t="shared" si="96"/>
        <v>54</v>
      </c>
      <c r="P708" s="80">
        <f t="shared" si="96"/>
        <v>0</v>
      </c>
      <c r="Q708" s="79">
        <f t="shared" si="96"/>
        <v>0</v>
      </c>
      <c r="R708" s="79">
        <f t="shared" si="96"/>
        <v>0</v>
      </c>
      <c r="S708" s="79">
        <f t="shared" si="96"/>
        <v>0</v>
      </c>
      <c r="T708" s="16">
        <f t="shared" si="96"/>
        <v>6437.820228</v>
      </c>
    </row>
    <row r="709" spans="1:20" ht="15" outlineLevel="2">
      <c r="A709" s="5" t="s">
        <v>140</v>
      </c>
      <c r="B709" s="19" t="s">
        <v>268</v>
      </c>
      <c r="C709" s="6">
        <v>405760</v>
      </c>
      <c r="D709" s="5" t="s">
        <v>477</v>
      </c>
      <c r="E709" s="5" t="s">
        <v>107</v>
      </c>
      <c r="F709" s="7">
        <v>15</v>
      </c>
      <c r="G709" s="8">
        <v>171.302454</v>
      </c>
      <c r="H709" s="9">
        <v>478</v>
      </c>
      <c r="I709" s="8">
        <v>47.8</v>
      </c>
      <c r="J709" s="8"/>
      <c r="K709" s="15"/>
      <c r="L709" s="5"/>
      <c r="M709" s="8"/>
      <c r="N709" s="5"/>
      <c r="O709" s="8"/>
      <c r="P709" s="9"/>
      <c r="Q709" s="8"/>
      <c r="R709" s="8"/>
      <c r="S709" s="8"/>
      <c r="T709" s="16">
        <v>219.10245400000002</v>
      </c>
    </row>
    <row r="710" spans="1:20" ht="15" outlineLevel="2">
      <c r="A710" s="5" t="s">
        <v>140</v>
      </c>
      <c r="B710" s="19" t="s">
        <v>268</v>
      </c>
      <c r="C710" s="6">
        <v>405760</v>
      </c>
      <c r="D710" s="5" t="s">
        <v>477</v>
      </c>
      <c r="E710" s="5" t="s">
        <v>107</v>
      </c>
      <c r="F710" s="7" t="s">
        <v>137</v>
      </c>
      <c r="G710" s="8">
        <v>418.9088385</v>
      </c>
      <c r="H710" s="9">
        <v>90</v>
      </c>
      <c r="I710" s="8">
        <v>5.4</v>
      </c>
      <c r="J710" s="8"/>
      <c r="K710" s="15"/>
      <c r="L710" s="5"/>
      <c r="M710" s="8"/>
      <c r="N710" s="5"/>
      <c r="O710" s="8"/>
      <c r="P710" s="9"/>
      <c r="Q710" s="8"/>
      <c r="R710" s="8"/>
      <c r="S710" s="8"/>
      <c r="T710" s="16">
        <v>424.3088385</v>
      </c>
    </row>
    <row r="711" spans="1:20" ht="15" outlineLevel="2">
      <c r="A711" s="5" t="s">
        <v>140</v>
      </c>
      <c r="B711" s="19" t="s">
        <v>268</v>
      </c>
      <c r="C711" s="6">
        <v>405760</v>
      </c>
      <c r="D711" s="5" t="s">
        <v>477</v>
      </c>
      <c r="E711" s="5" t="s">
        <v>107</v>
      </c>
      <c r="F711" s="7" t="s">
        <v>138</v>
      </c>
      <c r="G711" s="8">
        <v>289.58575500000006</v>
      </c>
      <c r="H711" s="9">
        <v>137</v>
      </c>
      <c r="I711" s="8">
        <v>8.22</v>
      </c>
      <c r="J711" s="8"/>
      <c r="K711" s="15"/>
      <c r="L711" s="5"/>
      <c r="M711" s="8"/>
      <c r="N711" s="5"/>
      <c r="O711" s="8"/>
      <c r="P711" s="9"/>
      <c r="Q711" s="8"/>
      <c r="R711" s="8"/>
      <c r="S711" s="8"/>
      <c r="T711" s="16">
        <v>297.8057550000001</v>
      </c>
    </row>
    <row r="712" spans="1:20" ht="15" outlineLevel="2">
      <c r="A712" s="5" t="s">
        <v>140</v>
      </c>
      <c r="B712" s="19" t="s">
        <v>268</v>
      </c>
      <c r="C712" s="6">
        <v>405760</v>
      </c>
      <c r="D712" s="5" t="s">
        <v>477</v>
      </c>
      <c r="E712" s="5" t="s">
        <v>107</v>
      </c>
      <c r="F712" s="7" t="s">
        <v>139</v>
      </c>
      <c r="G712" s="8">
        <v>127.66669999999999</v>
      </c>
      <c r="H712" s="9">
        <v>179</v>
      </c>
      <c r="I712" s="8">
        <v>10.74</v>
      </c>
      <c r="J712" s="8"/>
      <c r="K712" s="15"/>
      <c r="L712" s="5"/>
      <c r="M712" s="8"/>
      <c r="N712" s="5"/>
      <c r="O712" s="8"/>
      <c r="P712" s="9"/>
      <c r="Q712" s="8"/>
      <c r="R712" s="8"/>
      <c r="S712" s="8"/>
      <c r="T712" s="16">
        <v>138.4067</v>
      </c>
    </row>
    <row r="713" spans="1:20" ht="15" outlineLevel="2">
      <c r="A713" s="5" t="s">
        <v>140</v>
      </c>
      <c r="B713" s="19" t="s">
        <v>268</v>
      </c>
      <c r="C713" s="6">
        <v>405760</v>
      </c>
      <c r="D713" s="5" t="s">
        <v>477</v>
      </c>
      <c r="E713" s="5" t="s">
        <v>107</v>
      </c>
      <c r="F713" s="7" t="s">
        <v>116</v>
      </c>
      <c r="G713" s="8">
        <v>106.28353399999999</v>
      </c>
      <c r="H713" s="9">
        <v>89</v>
      </c>
      <c r="I713" s="8">
        <v>42.72</v>
      </c>
      <c r="J713" s="8"/>
      <c r="K713" s="15"/>
      <c r="L713" s="5"/>
      <c r="M713" s="8"/>
      <c r="N713" s="5"/>
      <c r="O713" s="8"/>
      <c r="P713" s="9"/>
      <c r="Q713" s="8"/>
      <c r="R713" s="8"/>
      <c r="S713" s="8"/>
      <c r="T713" s="16">
        <v>149.003534</v>
      </c>
    </row>
    <row r="714" spans="1:20" ht="15" outlineLevel="2">
      <c r="A714" s="5" t="s">
        <v>140</v>
      </c>
      <c r="B714" s="19" t="s">
        <v>268</v>
      </c>
      <c r="C714" s="6">
        <v>405760</v>
      </c>
      <c r="D714" s="5" t="s">
        <v>477</v>
      </c>
      <c r="E714" s="5" t="s">
        <v>107</v>
      </c>
      <c r="F714" s="7" t="s">
        <v>171</v>
      </c>
      <c r="G714" s="8">
        <v>3.311396</v>
      </c>
      <c r="H714" s="9">
        <v>1</v>
      </c>
      <c r="I714" s="8">
        <v>0.06</v>
      </c>
      <c r="J714" s="8"/>
      <c r="K714" s="15"/>
      <c r="L714" s="5"/>
      <c r="M714" s="8"/>
      <c r="N714" s="5"/>
      <c r="O714" s="8"/>
      <c r="P714" s="9"/>
      <c r="Q714" s="8"/>
      <c r="R714" s="8"/>
      <c r="S714" s="8"/>
      <c r="T714" s="16">
        <v>3.371396</v>
      </c>
    </row>
    <row r="715" spans="1:20" ht="15" outlineLevel="2">
      <c r="A715" s="5" t="s">
        <v>140</v>
      </c>
      <c r="B715" s="19" t="s">
        <v>268</v>
      </c>
      <c r="C715" s="6">
        <v>405760</v>
      </c>
      <c r="D715" s="5" t="s">
        <v>477</v>
      </c>
      <c r="E715" s="5" t="s">
        <v>107</v>
      </c>
      <c r="F715" s="5" t="s">
        <v>110</v>
      </c>
      <c r="G715" s="52"/>
      <c r="H715" s="53"/>
      <c r="I715" s="52"/>
      <c r="J715" s="52">
        <v>180</v>
      </c>
      <c r="K715" s="15"/>
      <c r="L715" s="5"/>
      <c r="M715" s="52"/>
      <c r="N715" s="5"/>
      <c r="O715" s="52"/>
      <c r="P715" s="53"/>
      <c r="Q715" s="52"/>
      <c r="R715" s="52"/>
      <c r="S715" s="52"/>
      <c r="T715" s="16">
        <v>180</v>
      </c>
    </row>
    <row r="716" spans="1:20" ht="15" outlineLevel="2">
      <c r="A716" s="5" t="s">
        <v>140</v>
      </c>
      <c r="B716" s="19" t="s">
        <v>268</v>
      </c>
      <c r="C716" s="6">
        <v>405760</v>
      </c>
      <c r="D716" s="5" t="s">
        <v>477</v>
      </c>
      <c r="E716" s="5" t="s">
        <v>36</v>
      </c>
      <c r="F716" s="5" t="s">
        <v>36</v>
      </c>
      <c r="G716" s="52"/>
      <c r="H716" s="53"/>
      <c r="I716" s="52"/>
      <c r="J716" s="52"/>
      <c r="K716" s="15"/>
      <c r="L716" s="5"/>
      <c r="M716" s="52"/>
      <c r="N716" s="15">
        <v>7.75</v>
      </c>
      <c r="O716" s="52">
        <v>558</v>
      </c>
      <c r="P716" s="53"/>
      <c r="Q716" s="52"/>
      <c r="R716" s="52"/>
      <c r="S716" s="52"/>
      <c r="T716" s="16">
        <v>558</v>
      </c>
    </row>
    <row r="717" spans="1:20" ht="15" outlineLevel="2">
      <c r="A717" s="5" t="s">
        <v>140</v>
      </c>
      <c r="B717" s="19" t="s">
        <v>268</v>
      </c>
      <c r="C717" s="6">
        <v>405760</v>
      </c>
      <c r="D717" s="5" t="s">
        <v>477</v>
      </c>
      <c r="E717" s="5" t="s">
        <v>107</v>
      </c>
      <c r="F717" s="7" t="s">
        <v>143</v>
      </c>
      <c r="G717" s="8">
        <v>0.98</v>
      </c>
      <c r="H717" s="9">
        <v>1</v>
      </c>
      <c r="I717" s="8">
        <v>0.06</v>
      </c>
      <c r="J717" s="8"/>
      <c r="K717" s="15"/>
      <c r="L717" s="5"/>
      <c r="M717" s="8"/>
      <c r="N717" s="5"/>
      <c r="O717" s="8"/>
      <c r="P717" s="9"/>
      <c r="Q717" s="8"/>
      <c r="R717" s="8"/>
      <c r="S717" s="8"/>
      <c r="T717" s="16">
        <v>1.04</v>
      </c>
    </row>
    <row r="718" spans="1:20" s="72" customFormat="1" ht="15.75" outlineLevel="1">
      <c r="A718" s="77"/>
      <c r="B718" s="78"/>
      <c r="C718" s="77"/>
      <c r="D718" s="78" t="s">
        <v>758</v>
      </c>
      <c r="E718" s="77"/>
      <c r="F718" s="77"/>
      <c r="G718" s="79">
        <f aca="true" t="shared" si="97" ref="G718:T718">SUBTOTAL(9,G709:G717)</f>
        <v>1118.0386775000002</v>
      </c>
      <c r="H718" s="80">
        <f t="shared" si="97"/>
        <v>975</v>
      </c>
      <c r="I718" s="79">
        <f t="shared" si="97"/>
        <v>115</v>
      </c>
      <c r="J718" s="79">
        <f t="shared" si="97"/>
        <v>180</v>
      </c>
      <c r="K718" s="81">
        <f t="shared" si="97"/>
        <v>0</v>
      </c>
      <c r="L718" s="82">
        <f t="shared" si="97"/>
        <v>0</v>
      </c>
      <c r="M718" s="79">
        <f t="shared" si="97"/>
        <v>0</v>
      </c>
      <c r="N718" s="83">
        <f t="shared" si="97"/>
        <v>7.75</v>
      </c>
      <c r="O718" s="79">
        <f t="shared" si="97"/>
        <v>558</v>
      </c>
      <c r="P718" s="80">
        <f t="shared" si="97"/>
        <v>0</v>
      </c>
      <c r="Q718" s="79">
        <f t="shared" si="97"/>
        <v>0</v>
      </c>
      <c r="R718" s="79">
        <f t="shared" si="97"/>
        <v>0</v>
      </c>
      <c r="S718" s="79">
        <f t="shared" si="97"/>
        <v>0</v>
      </c>
      <c r="T718" s="16">
        <f t="shared" si="97"/>
        <v>1971.0386775</v>
      </c>
    </row>
    <row r="719" spans="1:20" ht="15" outlineLevel="2">
      <c r="A719" s="5" t="s">
        <v>140</v>
      </c>
      <c r="B719" s="19" t="s">
        <v>247</v>
      </c>
      <c r="C719" s="6">
        <v>406001</v>
      </c>
      <c r="D719" s="5" t="s">
        <v>271</v>
      </c>
      <c r="E719" s="5" t="s">
        <v>36</v>
      </c>
      <c r="F719" s="7" t="s">
        <v>36</v>
      </c>
      <c r="G719" s="8"/>
      <c r="H719" s="9"/>
      <c r="I719" s="8"/>
      <c r="J719" s="8"/>
      <c r="K719" s="15"/>
      <c r="L719" s="5"/>
      <c r="M719" s="8"/>
      <c r="N719" s="5">
        <v>0.75</v>
      </c>
      <c r="O719" s="8">
        <v>54</v>
      </c>
      <c r="P719" s="9"/>
      <c r="Q719" s="8"/>
      <c r="R719" s="8"/>
      <c r="S719" s="8"/>
      <c r="T719" s="16">
        <v>54</v>
      </c>
    </row>
    <row r="720" spans="1:20" ht="15" outlineLevel="2">
      <c r="A720" s="5" t="s">
        <v>140</v>
      </c>
      <c r="B720" s="19" t="s">
        <v>141</v>
      </c>
      <c r="C720" s="6">
        <v>407006</v>
      </c>
      <c r="D720" s="5" t="s">
        <v>271</v>
      </c>
      <c r="E720" s="5" t="s">
        <v>36</v>
      </c>
      <c r="F720" s="7" t="s">
        <v>36</v>
      </c>
      <c r="G720" s="8"/>
      <c r="H720" s="9"/>
      <c r="I720" s="8"/>
      <c r="J720" s="8"/>
      <c r="K720" s="15"/>
      <c r="L720" s="5"/>
      <c r="M720" s="8"/>
      <c r="N720" s="5">
        <v>1</v>
      </c>
      <c r="O720" s="8">
        <v>72</v>
      </c>
      <c r="P720" s="9"/>
      <c r="Q720" s="8"/>
      <c r="R720" s="8"/>
      <c r="S720" s="8"/>
      <c r="T720" s="16">
        <v>72</v>
      </c>
    </row>
    <row r="721" spans="1:20" s="72" customFormat="1" ht="15.75" outlineLevel="1">
      <c r="A721" s="77"/>
      <c r="B721" s="78"/>
      <c r="C721" s="77"/>
      <c r="D721" s="78" t="s">
        <v>759</v>
      </c>
      <c r="E721" s="77"/>
      <c r="F721" s="77"/>
      <c r="G721" s="79">
        <f aca="true" t="shared" si="98" ref="G721:T721">SUBTOTAL(9,G719:G720)</f>
        <v>0</v>
      </c>
      <c r="H721" s="80">
        <f t="shared" si="98"/>
        <v>0</v>
      </c>
      <c r="I721" s="79">
        <f t="shared" si="98"/>
        <v>0</v>
      </c>
      <c r="J721" s="79">
        <f t="shared" si="98"/>
        <v>0</v>
      </c>
      <c r="K721" s="81">
        <f t="shared" si="98"/>
        <v>0</v>
      </c>
      <c r="L721" s="82">
        <f t="shared" si="98"/>
        <v>0</v>
      </c>
      <c r="M721" s="79">
        <f t="shared" si="98"/>
        <v>0</v>
      </c>
      <c r="N721" s="83">
        <f t="shared" si="98"/>
        <v>1.75</v>
      </c>
      <c r="O721" s="79">
        <f t="shared" si="98"/>
        <v>126</v>
      </c>
      <c r="P721" s="80">
        <f t="shared" si="98"/>
        <v>0</v>
      </c>
      <c r="Q721" s="79">
        <f t="shared" si="98"/>
        <v>0</v>
      </c>
      <c r="R721" s="79">
        <f t="shared" si="98"/>
        <v>0</v>
      </c>
      <c r="S721" s="79">
        <f t="shared" si="98"/>
        <v>0</v>
      </c>
      <c r="T721" s="16">
        <f t="shared" si="98"/>
        <v>126</v>
      </c>
    </row>
    <row r="722" spans="1:20" s="72" customFormat="1" ht="15.75" outlineLevel="1" collapsed="1">
      <c r="A722" s="77"/>
      <c r="B722" s="78"/>
      <c r="C722" s="77"/>
      <c r="D722" s="78" t="s">
        <v>514</v>
      </c>
      <c r="E722" s="77"/>
      <c r="F722" s="77"/>
      <c r="G722" s="79">
        <f aca="true" t="shared" si="99" ref="G722:T722">SUBTOTAL(9,G5:G720)</f>
        <v>87134.06523915002</v>
      </c>
      <c r="H722" s="80">
        <f t="shared" si="99"/>
        <v>181570</v>
      </c>
      <c r="I722" s="79">
        <f t="shared" si="99"/>
        <v>17428.640000000003</v>
      </c>
      <c r="J722" s="79">
        <f t="shared" si="99"/>
        <v>11985</v>
      </c>
      <c r="K722" s="81">
        <f t="shared" si="99"/>
        <v>149.21000000000004</v>
      </c>
      <c r="L722" s="82">
        <f t="shared" si="99"/>
        <v>40.800000000000004</v>
      </c>
      <c r="M722" s="79">
        <f t="shared" si="99"/>
        <v>249577.35000000006</v>
      </c>
      <c r="N722" s="83">
        <f t="shared" si="99"/>
        <v>216.5</v>
      </c>
      <c r="O722" s="79">
        <f t="shared" si="99"/>
        <v>15588</v>
      </c>
      <c r="P722" s="80">
        <f t="shared" si="99"/>
        <v>28409</v>
      </c>
      <c r="Q722" s="79">
        <f t="shared" si="99"/>
        <v>3584.3300000000004</v>
      </c>
      <c r="R722" s="79">
        <f t="shared" si="99"/>
        <v>284.09000000000003</v>
      </c>
      <c r="S722" s="79">
        <f t="shared" si="99"/>
        <v>1385.81</v>
      </c>
      <c r="T722" s="16">
        <f t="shared" si="99"/>
        <v>386967.28523915</v>
      </c>
    </row>
  </sheetData>
  <sheetProtection/>
  <autoFilter ref="A4:T721"/>
  <printOptions/>
  <pageMargins left="0.25" right="0.25" top="0.25" bottom="0.25" header="0.5" footer="0.5"/>
  <pageSetup fitToHeight="50" fitToWidth="1" horizontalDpi="600" verticalDpi="600" orientation="landscape" paperSize="5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PageLayoutView="0" workbookViewId="0" topLeftCell="A1">
      <pane xSplit="1" ySplit="4" topLeftCell="K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M26" sqref="M26"/>
    </sheetView>
  </sheetViews>
  <sheetFormatPr defaultColWidth="8.88671875" defaultRowHeight="15" outlineLevelRow="2"/>
  <cols>
    <col min="1" max="1" width="8.88671875" style="4" customWidth="1"/>
    <col min="2" max="2" width="8.88671875" style="58" customWidth="1"/>
    <col min="3" max="3" width="8.88671875" style="59" customWidth="1"/>
    <col min="4" max="6" width="8.88671875" style="4" customWidth="1"/>
    <col min="7" max="7" width="8.88671875" style="60" customWidth="1"/>
    <col min="8" max="19" width="8.88671875" style="4" customWidth="1"/>
    <col min="20" max="20" width="12.88671875" style="4" bestFit="1" customWidth="1"/>
    <col min="21" max="16384" width="8.88671875" style="4" customWidth="1"/>
  </cols>
  <sheetData>
    <row r="1" spans="1:20" s="38" customFormat="1" ht="12.75">
      <c r="A1" s="28"/>
      <c r="B1" s="28"/>
      <c r="C1" s="29"/>
      <c r="D1" s="30" t="s">
        <v>106</v>
      </c>
      <c r="E1" s="30" t="s">
        <v>107</v>
      </c>
      <c r="F1" s="31" t="s">
        <v>108</v>
      </c>
      <c r="G1" s="32" t="s">
        <v>109</v>
      </c>
      <c r="H1" s="33">
        <v>0.1</v>
      </c>
      <c r="I1" s="1"/>
      <c r="J1" s="33" t="s">
        <v>110</v>
      </c>
      <c r="K1" s="34"/>
      <c r="L1" s="35"/>
      <c r="M1" s="33" t="s">
        <v>111</v>
      </c>
      <c r="N1" s="36"/>
      <c r="O1" s="33" t="s">
        <v>112</v>
      </c>
      <c r="P1" s="37"/>
      <c r="Q1" s="1"/>
      <c r="R1" s="33" t="s">
        <v>113</v>
      </c>
      <c r="S1" s="1"/>
      <c r="T1" s="35"/>
    </row>
    <row r="2" spans="1:20" s="38" customFormat="1" ht="12.75">
      <c r="A2" s="28"/>
      <c r="B2" s="28"/>
      <c r="C2" s="29"/>
      <c r="D2" s="30" t="s">
        <v>114</v>
      </c>
      <c r="E2" s="30" t="s">
        <v>115</v>
      </c>
      <c r="F2" s="31"/>
      <c r="G2" s="33" t="s">
        <v>116</v>
      </c>
      <c r="H2" s="33">
        <v>0.48</v>
      </c>
      <c r="I2" s="39"/>
      <c r="J2" s="40">
        <v>15</v>
      </c>
      <c r="K2" s="34"/>
      <c r="L2" s="41"/>
      <c r="M2" s="40">
        <v>3135</v>
      </c>
      <c r="N2" s="41"/>
      <c r="O2" s="40">
        <v>72</v>
      </c>
      <c r="P2" s="37"/>
      <c r="Q2" s="33"/>
      <c r="R2" s="33">
        <v>0.01</v>
      </c>
      <c r="S2" s="1"/>
      <c r="T2" s="35"/>
    </row>
    <row r="3" spans="1:20" s="38" customFormat="1" ht="12.75">
      <c r="A3" s="28"/>
      <c r="B3" s="28"/>
      <c r="C3" s="29"/>
      <c r="D3" s="42"/>
      <c r="E3" s="64" t="s">
        <v>105</v>
      </c>
      <c r="F3" s="31"/>
      <c r="G3" s="33" t="s">
        <v>117</v>
      </c>
      <c r="H3" s="33">
        <v>0.06</v>
      </c>
      <c r="I3" s="39"/>
      <c r="J3" s="40"/>
      <c r="K3" s="34"/>
      <c r="L3" s="41"/>
      <c r="M3" s="40"/>
      <c r="N3" s="41"/>
      <c r="O3" s="40"/>
      <c r="P3" s="37"/>
      <c r="Q3" s="33"/>
      <c r="R3" s="33"/>
      <c r="S3" s="1"/>
      <c r="T3" s="35"/>
    </row>
    <row r="4" spans="1:20" s="38" customFormat="1" ht="38.25">
      <c r="A4" s="43" t="s">
        <v>118</v>
      </c>
      <c r="B4" s="43" t="s">
        <v>119</v>
      </c>
      <c r="C4" s="44" t="s">
        <v>120</v>
      </c>
      <c r="D4" s="45" t="s">
        <v>121</v>
      </c>
      <c r="E4" s="45" t="s">
        <v>122</v>
      </c>
      <c r="F4" s="45" t="s">
        <v>108</v>
      </c>
      <c r="G4" s="3" t="s">
        <v>107</v>
      </c>
      <c r="H4" s="46" t="s">
        <v>123</v>
      </c>
      <c r="I4" s="3" t="s">
        <v>124</v>
      </c>
      <c r="J4" s="3" t="s">
        <v>110</v>
      </c>
      <c r="K4" s="47" t="s">
        <v>125</v>
      </c>
      <c r="L4" s="48" t="s">
        <v>126</v>
      </c>
      <c r="M4" s="3" t="s">
        <v>127</v>
      </c>
      <c r="N4" s="48" t="s">
        <v>128</v>
      </c>
      <c r="O4" s="3" t="s">
        <v>129</v>
      </c>
      <c r="P4" s="49" t="s">
        <v>130</v>
      </c>
      <c r="Q4" s="3" t="s">
        <v>131</v>
      </c>
      <c r="R4" s="3" t="s">
        <v>132</v>
      </c>
      <c r="S4" s="3" t="s">
        <v>133</v>
      </c>
      <c r="T4" s="50" t="s">
        <v>134</v>
      </c>
    </row>
    <row r="5" spans="1:20" ht="15" outlineLevel="2">
      <c r="A5" s="5" t="s">
        <v>506</v>
      </c>
      <c r="B5" s="19" t="s">
        <v>42</v>
      </c>
      <c r="C5" s="6">
        <v>803410</v>
      </c>
      <c r="D5" s="5" t="s">
        <v>12</v>
      </c>
      <c r="E5" s="5" t="s">
        <v>36</v>
      </c>
      <c r="F5" s="5" t="s">
        <v>36</v>
      </c>
      <c r="G5" s="52"/>
      <c r="H5" s="53"/>
      <c r="I5" s="52"/>
      <c r="J5" s="52"/>
      <c r="K5" s="15"/>
      <c r="L5" s="5"/>
      <c r="M5" s="52"/>
      <c r="N5" s="15">
        <f>O5/$O$2</f>
        <v>4.5</v>
      </c>
      <c r="O5" s="52">
        <v>324</v>
      </c>
      <c r="P5" s="53"/>
      <c r="Q5" s="52"/>
      <c r="R5" s="52"/>
      <c r="S5" s="52"/>
      <c r="T5" s="16">
        <f>G5+I5+J5+M5+O5+Q5+R5+S5</f>
        <v>324</v>
      </c>
    </row>
    <row r="6" spans="1:20" ht="15" outlineLevel="2">
      <c r="A6" s="12" t="s">
        <v>506</v>
      </c>
      <c r="B6" s="20" t="s">
        <v>42</v>
      </c>
      <c r="C6" s="12">
        <v>803410</v>
      </c>
      <c r="D6" s="12" t="s">
        <v>12</v>
      </c>
      <c r="E6" s="12" t="s">
        <v>111</v>
      </c>
      <c r="F6" s="12" t="s">
        <v>111</v>
      </c>
      <c r="G6" s="54"/>
      <c r="H6" s="55"/>
      <c r="I6" s="54"/>
      <c r="J6" s="54"/>
      <c r="K6" s="14">
        <v>2</v>
      </c>
      <c r="L6" s="13">
        <v>1</v>
      </c>
      <c r="M6" s="54">
        <f>K6*L6*$M$2</f>
        <v>6270</v>
      </c>
      <c r="N6" s="56"/>
      <c r="O6" s="54"/>
      <c r="P6" s="55"/>
      <c r="Q6" s="54"/>
      <c r="R6" s="54"/>
      <c r="S6" s="54"/>
      <c r="T6" s="16">
        <f>G6+I6+J6+M6+O6+Q6+R6+S6</f>
        <v>6270</v>
      </c>
    </row>
    <row r="7" spans="1:20" s="72" customFormat="1" ht="15.75" outlineLevel="1">
      <c r="A7" s="77"/>
      <c r="B7" s="78"/>
      <c r="C7" s="77"/>
      <c r="D7" s="78" t="s">
        <v>613</v>
      </c>
      <c r="E7" s="77"/>
      <c r="F7" s="77"/>
      <c r="G7" s="79">
        <f aca="true" t="shared" si="0" ref="G7:T7">SUBTOTAL(9,G5:G6)</f>
        <v>0</v>
      </c>
      <c r="H7" s="80">
        <f t="shared" si="0"/>
        <v>0</v>
      </c>
      <c r="I7" s="79">
        <f t="shared" si="0"/>
        <v>0</v>
      </c>
      <c r="J7" s="79">
        <f t="shared" si="0"/>
        <v>0</v>
      </c>
      <c r="K7" s="81">
        <f t="shared" si="0"/>
        <v>2</v>
      </c>
      <c r="L7" s="82">
        <f t="shared" si="0"/>
        <v>1</v>
      </c>
      <c r="M7" s="79">
        <f t="shared" si="0"/>
        <v>6270</v>
      </c>
      <c r="N7" s="83">
        <f t="shared" si="0"/>
        <v>4.5</v>
      </c>
      <c r="O7" s="79">
        <f t="shared" si="0"/>
        <v>324</v>
      </c>
      <c r="P7" s="80">
        <f t="shared" si="0"/>
        <v>0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16">
        <f t="shared" si="0"/>
        <v>6594</v>
      </c>
    </row>
    <row r="8" spans="1:20" s="72" customFormat="1" ht="15.75">
      <c r="A8" s="77"/>
      <c r="B8" s="78"/>
      <c r="C8" s="77"/>
      <c r="D8" s="78" t="s">
        <v>514</v>
      </c>
      <c r="E8" s="77"/>
      <c r="F8" s="77"/>
      <c r="G8" s="79">
        <f aca="true" t="shared" si="1" ref="G8:T8">SUBTOTAL(9,G5:G6)</f>
        <v>0</v>
      </c>
      <c r="H8" s="80">
        <f t="shared" si="1"/>
        <v>0</v>
      </c>
      <c r="I8" s="79">
        <f t="shared" si="1"/>
        <v>0</v>
      </c>
      <c r="J8" s="79">
        <f t="shared" si="1"/>
        <v>0</v>
      </c>
      <c r="K8" s="81">
        <f t="shared" si="1"/>
        <v>2</v>
      </c>
      <c r="L8" s="82">
        <f t="shared" si="1"/>
        <v>1</v>
      </c>
      <c r="M8" s="79">
        <f t="shared" si="1"/>
        <v>6270</v>
      </c>
      <c r="N8" s="83">
        <f t="shared" si="1"/>
        <v>4.5</v>
      </c>
      <c r="O8" s="79">
        <f t="shared" si="1"/>
        <v>324</v>
      </c>
      <c r="P8" s="80">
        <f t="shared" si="1"/>
        <v>0</v>
      </c>
      <c r="Q8" s="79">
        <f t="shared" si="1"/>
        <v>0</v>
      </c>
      <c r="R8" s="79">
        <f t="shared" si="1"/>
        <v>0</v>
      </c>
      <c r="S8" s="79">
        <f t="shared" si="1"/>
        <v>0</v>
      </c>
      <c r="T8" s="16">
        <f t="shared" si="1"/>
        <v>6594</v>
      </c>
    </row>
  </sheetData>
  <sheetProtection/>
  <autoFilter ref="A4:T6"/>
  <printOptions/>
  <pageMargins left="0.25" right="0.25" top="0.25" bottom="0.25" header="0.5" footer="0.5"/>
  <pageSetup fitToHeight="50" fitToWidth="1" horizontalDpi="600" verticalDpi="600" orientation="landscape" paperSize="5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aortiz</dc:creator>
  <cp:keywords/>
  <dc:description/>
  <cp:lastModifiedBy>neburkjz</cp:lastModifiedBy>
  <cp:lastPrinted>2011-12-21T23:47:48Z</cp:lastPrinted>
  <dcterms:created xsi:type="dcterms:W3CDTF">2011-12-10T20:29:03Z</dcterms:created>
  <dcterms:modified xsi:type="dcterms:W3CDTF">2011-12-22T00:01:25Z</dcterms:modified>
  <cp:category/>
  <cp:version/>
  <cp:contentType/>
  <cp:contentStatus/>
</cp:coreProperties>
</file>