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905" windowWidth="15480" windowHeight="48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'Sheet1'!$A$1:$N$146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newimage</author>
  </authors>
  <commentList>
    <comment ref="G10" authorId="0">
      <text>
        <r>
          <rPr>
            <b/>
            <sz val="8"/>
            <rFont val="Tahoma"/>
            <family val="0"/>
          </rPr>
          <t>newimage:</t>
        </r>
        <r>
          <rPr>
            <sz val="8"/>
            <rFont val="Tahoma"/>
            <family val="0"/>
          </rPr>
          <t xml:space="preserve">
used Provision 2 Base % as approved by ODE</t>
        </r>
      </text>
    </comment>
    <comment ref="H43" authorId="0">
      <text>
        <r>
          <rPr>
            <b/>
            <sz val="8"/>
            <rFont val="Tahoma"/>
            <family val="0"/>
          </rPr>
          <t>newimage:</t>
        </r>
        <r>
          <rPr>
            <sz val="8"/>
            <rFont val="Tahoma"/>
            <family val="0"/>
          </rPr>
          <t xml:space="preserve">
used Provision 2 Base % as approved by ODE</t>
        </r>
      </text>
    </comment>
    <comment ref="H51" authorId="0">
      <text>
        <r>
          <rPr>
            <b/>
            <sz val="8"/>
            <rFont val="Tahoma"/>
            <family val="0"/>
          </rPr>
          <t>newimage:</t>
        </r>
        <r>
          <rPr>
            <sz val="8"/>
            <rFont val="Tahoma"/>
            <family val="0"/>
          </rPr>
          <t xml:space="preserve">
used Provision 2 Base % as approved by ODE</t>
        </r>
      </text>
    </comment>
  </commentList>
</comments>
</file>

<file path=xl/sharedStrings.xml><?xml version="1.0" encoding="utf-8"?>
<sst xmlns="http://schemas.openxmlformats.org/spreadsheetml/2006/main" count="595" uniqueCount="191">
  <si>
    <t>SCHOOL</t>
  </si>
  <si>
    <t>High School Cluster</t>
  </si>
  <si>
    <t>LEVEL</t>
  </si>
  <si>
    <t>DISTRICT</t>
  </si>
  <si>
    <t>Rank based on number involved</t>
  </si>
  <si>
    <t>Rank based on percent involved</t>
  </si>
  <si>
    <t>average of two ranks</t>
  </si>
  <si>
    <t>Poverty Index</t>
  </si>
  <si>
    <t>Poverty Index Rank</t>
  </si>
  <si>
    <t>FRL Quartile Rank</t>
  </si>
  <si>
    <t>Alder</t>
  </si>
  <si>
    <t>Reynolds</t>
  </si>
  <si>
    <t>ES</t>
  </si>
  <si>
    <t>Rosa Parks</t>
  </si>
  <si>
    <t>Roosevelt</t>
  </si>
  <si>
    <t>PPS</t>
  </si>
  <si>
    <t>Rigler</t>
  </si>
  <si>
    <t>Madison</t>
  </si>
  <si>
    <t>Ron Russell</t>
  </si>
  <si>
    <t>David Douglas</t>
  </si>
  <si>
    <t>MS</t>
  </si>
  <si>
    <t xml:space="preserve">King </t>
  </si>
  <si>
    <t>Jefferson</t>
  </si>
  <si>
    <t>Reynolds MS</t>
  </si>
  <si>
    <t>Mill Park</t>
  </si>
  <si>
    <t>Glenfair</t>
  </si>
  <si>
    <t>Marshall HS</t>
  </si>
  <si>
    <t>Marshall</t>
  </si>
  <si>
    <t>HS</t>
  </si>
  <si>
    <t>Hartley</t>
  </si>
  <si>
    <t xml:space="preserve">Vernon </t>
  </si>
  <si>
    <t>Scott</t>
  </si>
  <si>
    <t>Roosevelt HS</t>
  </si>
  <si>
    <t>Davis</t>
  </si>
  <si>
    <t>Lincoln Park</t>
  </si>
  <si>
    <t>Lent</t>
  </si>
  <si>
    <t xml:space="preserve">Woodlawn </t>
  </si>
  <si>
    <t>Lane MS</t>
  </si>
  <si>
    <t>Gilbert Heights</t>
  </si>
  <si>
    <t>HB Lee MS</t>
  </si>
  <si>
    <t>David Douglas HS</t>
  </si>
  <si>
    <t>Whitman</t>
  </si>
  <si>
    <t>James John</t>
  </si>
  <si>
    <t>George MS</t>
  </si>
  <si>
    <t>Madison HS</t>
  </si>
  <si>
    <t>Kelly</t>
  </si>
  <si>
    <t>West Powellhurst</t>
  </si>
  <si>
    <t>Floyd Light MS</t>
  </si>
  <si>
    <t>Benson</t>
  </si>
  <si>
    <t>Magnet</t>
  </si>
  <si>
    <t>Shaver</t>
  </si>
  <si>
    <t>Parkrose</t>
  </si>
  <si>
    <t>Earl Boyles</t>
  </si>
  <si>
    <t>Ventura Park</t>
  </si>
  <si>
    <t>Woodmere</t>
  </si>
  <si>
    <t>Parkrose MS</t>
  </si>
  <si>
    <t>Marysville</t>
  </si>
  <si>
    <t xml:space="preserve">Boise Eliot </t>
  </si>
  <si>
    <t>Reynolds  HS</t>
  </si>
  <si>
    <t>Alice Ott MS</t>
  </si>
  <si>
    <t>Menlo Park</t>
  </si>
  <si>
    <t>Parkrose HS</t>
  </si>
  <si>
    <t>Salish Ponds</t>
  </si>
  <si>
    <t>Madison/Marshall</t>
  </si>
  <si>
    <t xml:space="preserve">Peninsula </t>
  </si>
  <si>
    <t xml:space="preserve">Humboldt </t>
  </si>
  <si>
    <t>Sitton</t>
  </si>
  <si>
    <t>Lynch View</t>
  </si>
  <si>
    <t>Centennial</t>
  </si>
  <si>
    <t>Franklin HS</t>
  </si>
  <si>
    <t>Franklin</t>
  </si>
  <si>
    <t>Centennial HS</t>
  </si>
  <si>
    <t>Harold Oliver Primary</t>
  </si>
  <si>
    <t>Arleta</t>
  </si>
  <si>
    <t>Cherry Park</t>
  </si>
  <si>
    <t>Centennial MS</t>
  </si>
  <si>
    <t>Gilbert Park</t>
  </si>
  <si>
    <t>Ockley Green MS</t>
  </si>
  <si>
    <t>East Gresham</t>
  </si>
  <si>
    <t>Gresham</t>
  </si>
  <si>
    <t>Gresham-Barlow</t>
  </si>
  <si>
    <t>Wilkes</t>
  </si>
  <si>
    <t>Harold Oliver Intermediate</t>
  </si>
  <si>
    <t>Gresham HS</t>
  </si>
  <si>
    <t>Lynch Wood</t>
  </si>
  <si>
    <t>Highland</t>
  </si>
  <si>
    <t>Sacramento</t>
  </si>
  <si>
    <t>Lee</t>
  </si>
  <si>
    <t>Clear Creek MS</t>
  </si>
  <si>
    <t>Vestal</t>
  </si>
  <si>
    <t xml:space="preserve">Faubion </t>
  </si>
  <si>
    <t>Hall</t>
  </si>
  <si>
    <t>Barlow</t>
  </si>
  <si>
    <t>Fairview</t>
  </si>
  <si>
    <t>Barlow HS</t>
  </si>
  <si>
    <t>Grout</t>
  </si>
  <si>
    <t>Cleveland</t>
  </si>
  <si>
    <t>Woodland</t>
  </si>
  <si>
    <t>Prescott</t>
  </si>
  <si>
    <t>Bridger</t>
  </si>
  <si>
    <t>Lynch Meadows</t>
  </si>
  <si>
    <t>Creston</t>
  </si>
  <si>
    <t xml:space="preserve">Beach </t>
  </si>
  <si>
    <t>Roseway Heights</t>
  </si>
  <si>
    <t>G Russell MS</t>
  </si>
  <si>
    <t>North Gresham</t>
  </si>
  <si>
    <t>Cleveland HS</t>
  </si>
  <si>
    <t>Grant HS</t>
  </si>
  <si>
    <t>Grant</t>
  </si>
  <si>
    <t>Dexter MS</t>
  </si>
  <si>
    <t>Atkinson</t>
  </si>
  <si>
    <t>Sabin</t>
  </si>
  <si>
    <t>Russell Academy</t>
  </si>
  <si>
    <t>Reynolds Learning Academy</t>
  </si>
  <si>
    <t>Hosford MS</t>
  </si>
  <si>
    <t>Cleveland/Franklin</t>
  </si>
  <si>
    <t>Chief Joseph</t>
  </si>
  <si>
    <t>Hogan Cedars Elementary School</t>
  </si>
  <si>
    <t>Markham</t>
  </si>
  <si>
    <t>Wilson</t>
  </si>
  <si>
    <t>Walt Morey</t>
  </si>
  <si>
    <t>Troutdale</t>
  </si>
  <si>
    <t>Butler Creek</t>
  </si>
  <si>
    <t>Astor</t>
  </si>
  <si>
    <t>Powell Valley</t>
  </si>
  <si>
    <t>Irvington</t>
  </si>
  <si>
    <t>Beaumont MS</t>
  </si>
  <si>
    <t>Kelly Creek</t>
  </si>
  <si>
    <t>Lewis</t>
  </si>
  <si>
    <t>Centennial Learning</t>
  </si>
  <si>
    <t>Hollydale</t>
  </si>
  <si>
    <t>Sweet Briar</t>
  </si>
  <si>
    <t>Pleasant Valley</t>
  </si>
  <si>
    <t>Wilson HS</t>
  </si>
  <si>
    <t>West Gresham</t>
  </si>
  <si>
    <t xml:space="preserve">West Orient </t>
  </si>
  <si>
    <t>Mt Tabor MS</t>
  </si>
  <si>
    <t>Capitol Hill</t>
  </si>
  <si>
    <t>Glencoe</t>
  </si>
  <si>
    <t>Buckman</t>
  </si>
  <si>
    <t>Woodstock</t>
  </si>
  <si>
    <t xml:space="preserve">Chapman </t>
  </si>
  <si>
    <t>Lincoln</t>
  </si>
  <si>
    <t>Hayhurst</t>
  </si>
  <si>
    <t>Jackson MS</t>
  </si>
  <si>
    <t>East Orient</t>
  </si>
  <si>
    <t>Sunnyside</t>
  </si>
  <si>
    <t>Robert Gray MS</t>
  </si>
  <si>
    <t>Springwater Trail High School</t>
  </si>
  <si>
    <t>Sellwood MS</t>
  </si>
  <si>
    <t>Damascus</t>
  </si>
  <si>
    <t>Da Vinci</t>
  </si>
  <si>
    <t>Abernethy</t>
  </si>
  <si>
    <t>Met Learning Center</t>
  </si>
  <si>
    <t>Magnet/Lincoln</t>
  </si>
  <si>
    <t>K-12</t>
  </si>
  <si>
    <t>Deep Creek</t>
  </si>
  <si>
    <t>Llewellyn</t>
  </si>
  <si>
    <t>Lincoln HS</t>
  </si>
  <si>
    <t>Laurelhurst</t>
  </si>
  <si>
    <t>Maplewood</t>
  </si>
  <si>
    <t>Richmond</t>
  </si>
  <si>
    <t>Bridlemile</t>
  </si>
  <si>
    <t>Alameda</t>
  </si>
  <si>
    <t>Skyline</t>
  </si>
  <si>
    <t>Winterhaven</t>
  </si>
  <si>
    <t>K-8</t>
  </si>
  <si>
    <t>Corbett</t>
  </si>
  <si>
    <t>Duniway</t>
  </si>
  <si>
    <t xml:space="preserve">West Sylvan </t>
  </si>
  <si>
    <t xml:space="preserve">Ainsworth </t>
  </si>
  <si>
    <t>Rieke</t>
  </si>
  <si>
    <t>Stephenson</t>
  </si>
  <si>
    <t>Forest Park</t>
  </si>
  <si>
    <t>Riverdale ES</t>
  </si>
  <si>
    <t>Riverdale</t>
  </si>
  <si>
    <t>Riverdale HS</t>
  </si>
  <si>
    <t>Beverly Cleary</t>
  </si>
  <si>
    <t>biz tech</t>
  </si>
  <si>
    <t>pais</t>
  </si>
  <si>
    <t>ra2</t>
  </si>
  <si>
    <t>marshall campus</t>
  </si>
  <si>
    <t>roosevelt</t>
  </si>
  <si>
    <t>Harrison Park</t>
  </si>
  <si>
    <t>Jefferson HS (incl Young Women's)</t>
  </si>
  <si>
    <t>Corbett Schools</t>
  </si>
  <si>
    <t>TOT_STU 2010-11</t>
  </si>
  <si>
    <t>STU_FRL         2010-11</t>
  </si>
  <si>
    <t>PERC_FRL 2010-11</t>
  </si>
  <si>
    <t>SUN CS 10-11</t>
  </si>
  <si>
    <t>Cesar Chavez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</si>
</sst>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00"/>
    <numFmt numFmtId="167" formatCode="0.0000000000"/>
    <numFmt numFmtId="168" formatCode="_(* #,##0.00000000_);_(* \(#,##0.00000000\);_(* &quot;-&quot;????????_);_(@_)"/>
    <numFmt numFmtId="169" formatCode="0.000000000"/>
  </numFmts>
  <fonts count="2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textRotation="90" wrapText="1"/>
    </xf>
    <xf numFmtId="0" fontId="1" fillId="20" borderId="10" xfId="0" applyFont="1" applyFill="1" applyBorder="1" applyAlignment="1">
      <alignment textRotation="90" wrapText="1"/>
    </xf>
    <xf numFmtId="0" fontId="1" fillId="20" borderId="10" xfId="0" applyNumberFormat="1" applyFont="1" applyFill="1" applyBorder="1" applyAlignment="1">
      <alignment textRotation="90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42" applyNumberFormat="1" applyFont="1" applyFill="1" applyBorder="1" applyAlignment="1">
      <alignment/>
    </xf>
    <xf numFmtId="165" fontId="2" fillId="22" borderId="10" xfId="42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20" borderId="10" xfId="0" applyNumberFormat="1" applyFont="1" applyFill="1" applyBorder="1" applyAlignment="1">
      <alignment horizontal="center" textRotation="90" wrapText="1"/>
    </xf>
    <xf numFmtId="1" fontId="1" fillId="20" borderId="10" xfId="0" applyNumberFormat="1" applyFont="1" applyFill="1" applyBorder="1" applyAlignment="1">
      <alignment textRotation="90" wrapText="1"/>
    </xf>
    <xf numFmtId="0" fontId="0" fillId="0" borderId="0" xfId="0" applyAlignment="1">
      <alignment wrapText="1"/>
    </xf>
    <xf numFmtId="9" fontId="1" fillId="20" borderId="10" xfId="0" applyNumberFormat="1" applyFont="1" applyFill="1" applyBorder="1" applyAlignment="1">
      <alignment textRotation="90" wrapText="1"/>
    </xf>
    <xf numFmtId="0" fontId="0" fillId="0" borderId="0" xfId="0" applyFill="1" applyAlignment="1">
      <alignment/>
    </xf>
    <xf numFmtId="169" fontId="2" fillId="0" borderId="10" xfId="42" applyNumberFormat="1" applyFont="1" applyFill="1" applyBorder="1" applyAlignment="1">
      <alignment/>
    </xf>
    <xf numFmtId="10" fontId="2" fillId="0" borderId="10" xfId="42" applyNumberFormat="1" applyFont="1" applyFill="1" applyBorder="1" applyAlignment="1">
      <alignment/>
    </xf>
    <xf numFmtId="165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4" borderId="10" xfId="42" applyNumberFormat="1" applyFont="1" applyFill="1" applyBorder="1" applyAlignment="1">
      <alignment/>
    </xf>
    <xf numFmtId="10" fontId="2" fillId="4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="120" zoomScaleSheetLayoutView="12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1" sqref="H1"/>
    </sheetView>
  </sheetViews>
  <sheetFormatPr defaultColWidth="9.140625" defaultRowHeight="12.75"/>
  <cols>
    <col min="1" max="1" width="3.8515625" style="4" customWidth="1"/>
    <col min="2" max="2" width="14.7109375" style="5" customWidth="1"/>
    <col min="3" max="3" width="13.7109375" style="5" customWidth="1"/>
    <col min="4" max="4" width="4.7109375" style="5" customWidth="1"/>
    <col min="5" max="5" width="6.7109375" style="5" customWidth="1"/>
    <col min="6" max="6" width="8.28125" style="8" customWidth="1"/>
    <col min="7" max="7" width="8.140625" style="8" customWidth="1"/>
    <col min="8" max="8" width="8.28125" style="8" customWidth="1"/>
    <col min="9" max="9" width="8.421875" style="5" customWidth="1"/>
    <col min="10" max="10" width="8.57421875" style="5" customWidth="1"/>
    <col min="11" max="11" width="6.00390625" style="8" customWidth="1"/>
    <col min="12" max="12" width="11.8515625" style="8" customWidth="1"/>
    <col min="13" max="13" width="6.140625" style="8" customWidth="1"/>
    <col min="14" max="14" width="6.421875" style="5" customWidth="1"/>
  </cols>
  <sheetData>
    <row r="1" spans="1:14" s="13" customFormat="1" ht="57.75" customHeight="1">
      <c r="A1" s="1" t="s">
        <v>189</v>
      </c>
      <c r="B1" s="11" t="s">
        <v>0</v>
      </c>
      <c r="C1" s="11" t="s">
        <v>1</v>
      </c>
      <c r="D1" s="12" t="s">
        <v>2</v>
      </c>
      <c r="E1" s="12" t="s">
        <v>3</v>
      </c>
      <c r="F1" s="2" t="s">
        <v>186</v>
      </c>
      <c r="G1" s="2" t="s">
        <v>187</v>
      </c>
      <c r="H1" s="14" t="s">
        <v>188</v>
      </c>
      <c r="I1" s="3" t="s">
        <v>4</v>
      </c>
      <c r="J1" s="1" t="s">
        <v>5</v>
      </c>
      <c r="K1" s="2" t="s">
        <v>6</v>
      </c>
      <c r="L1" s="2" t="s">
        <v>7</v>
      </c>
      <c r="M1" s="2" t="s">
        <v>8</v>
      </c>
      <c r="N1" s="1" t="s">
        <v>9</v>
      </c>
    </row>
    <row r="2" spans="1:14" ht="12.75">
      <c r="A2" s="4">
        <v>1</v>
      </c>
      <c r="B2" s="5" t="s">
        <v>10</v>
      </c>
      <c r="C2" s="5" t="s">
        <v>11</v>
      </c>
      <c r="D2" s="5" t="s">
        <v>12</v>
      </c>
      <c r="E2" s="5" t="s">
        <v>11</v>
      </c>
      <c r="F2" s="6">
        <v>595</v>
      </c>
      <c r="G2" s="6">
        <v>555</v>
      </c>
      <c r="H2" s="17">
        <f aca="true" t="shared" si="0" ref="H2:H33">G2/F2</f>
        <v>0.9327731092436975</v>
      </c>
      <c r="I2" s="6">
        <f aca="true" t="shared" si="1" ref="I2:I33">RANK(G2,G$2:G$146)</f>
        <v>14</v>
      </c>
      <c r="J2" s="5">
        <f aca="true" t="shared" si="2" ref="J2:J33">RANK(H2,H$2:H$146)</f>
        <v>4</v>
      </c>
      <c r="K2" s="6">
        <f aca="true" t="shared" si="3" ref="K2:K33">(I2+J2)/2</f>
        <v>9</v>
      </c>
      <c r="L2" s="16">
        <f aca="true" t="shared" si="4" ref="L2:L33">1/K2</f>
        <v>0.1111111111111111</v>
      </c>
      <c r="M2" s="7">
        <f aca="true" t="shared" si="5" ref="M2:M33">RANK(L2,L$2:L$146)</f>
        <v>1</v>
      </c>
      <c r="N2" s="5">
        <v>1</v>
      </c>
    </row>
    <row r="3" spans="1:14" ht="12.75">
      <c r="A3" s="4">
        <v>1</v>
      </c>
      <c r="B3" s="5" t="s">
        <v>183</v>
      </c>
      <c r="C3" s="5" t="s">
        <v>63</v>
      </c>
      <c r="D3" s="5" t="s">
        <v>20</v>
      </c>
      <c r="E3" s="5" t="s">
        <v>15</v>
      </c>
      <c r="F3" s="6">
        <v>751</v>
      </c>
      <c r="G3" s="6">
        <v>640</v>
      </c>
      <c r="H3" s="17">
        <f t="shared" si="0"/>
        <v>0.8521970705725699</v>
      </c>
      <c r="I3" s="6">
        <f t="shared" si="1"/>
        <v>8</v>
      </c>
      <c r="J3" s="5">
        <f t="shared" si="2"/>
        <v>16</v>
      </c>
      <c r="K3" s="6">
        <f t="shared" si="3"/>
        <v>12</v>
      </c>
      <c r="L3" s="16">
        <f t="shared" si="4"/>
        <v>0.08333333333333333</v>
      </c>
      <c r="M3" s="7">
        <f t="shared" si="5"/>
        <v>2</v>
      </c>
      <c r="N3" s="5">
        <v>1</v>
      </c>
    </row>
    <row r="4" spans="2:14" ht="12">
      <c r="B4" s="5" t="s">
        <v>29</v>
      </c>
      <c r="C4" s="5" t="s">
        <v>11</v>
      </c>
      <c r="D4" s="5" t="s">
        <v>12</v>
      </c>
      <c r="E4" s="5" t="s">
        <v>11</v>
      </c>
      <c r="F4" s="6">
        <v>473</v>
      </c>
      <c r="G4" s="6">
        <v>450</v>
      </c>
      <c r="H4" s="17">
        <f t="shared" si="0"/>
        <v>0.9513742071881607</v>
      </c>
      <c r="I4" s="6">
        <f t="shared" si="1"/>
        <v>27</v>
      </c>
      <c r="J4" s="5">
        <f t="shared" si="2"/>
        <v>2</v>
      </c>
      <c r="K4" s="6">
        <f t="shared" si="3"/>
        <v>14.5</v>
      </c>
      <c r="L4" s="16">
        <f t="shared" si="4"/>
        <v>0.06896551724137931</v>
      </c>
      <c r="M4" s="7">
        <f t="shared" si="5"/>
        <v>3</v>
      </c>
      <c r="N4" s="5">
        <v>1</v>
      </c>
    </row>
    <row r="5" spans="1:14" ht="12.75">
      <c r="A5" s="4">
        <v>1</v>
      </c>
      <c r="B5" s="5" t="s">
        <v>25</v>
      </c>
      <c r="C5" s="5" t="s">
        <v>11</v>
      </c>
      <c r="D5" s="5" t="s">
        <v>12</v>
      </c>
      <c r="E5" s="5" t="s">
        <v>11</v>
      </c>
      <c r="F5" s="6">
        <v>503</v>
      </c>
      <c r="G5" s="6">
        <v>458</v>
      </c>
      <c r="H5" s="17">
        <f t="shared" si="0"/>
        <v>0.9105367793240556</v>
      </c>
      <c r="I5" s="6">
        <f t="shared" si="1"/>
        <v>26</v>
      </c>
      <c r="J5" s="5">
        <f t="shared" si="2"/>
        <v>6</v>
      </c>
      <c r="K5" s="6">
        <f t="shared" si="3"/>
        <v>16</v>
      </c>
      <c r="L5" s="16">
        <f t="shared" si="4"/>
        <v>0.0625</v>
      </c>
      <c r="M5" s="7">
        <f t="shared" si="5"/>
        <v>4</v>
      </c>
      <c r="N5" s="5">
        <v>1</v>
      </c>
    </row>
    <row r="6" spans="1:14" ht="12.75">
      <c r="A6" s="4">
        <v>1</v>
      </c>
      <c r="B6" s="5" t="s">
        <v>35</v>
      </c>
      <c r="C6" s="5" t="s">
        <v>27</v>
      </c>
      <c r="D6" s="5" t="s">
        <v>12</v>
      </c>
      <c r="E6" s="5" t="s">
        <v>15</v>
      </c>
      <c r="F6" s="6">
        <v>560</v>
      </c>
      <c r="G6" s="6">
        <v>487</v>
      </c>
      <c r="H6" s="17">
        <f t="shared" si="0"/>
        <v>0.8696428571428572</v>
      </c>
      <c r="I6" s="6">
        <f t="shared" si="1"/>
        <v>22</v>
      </c>
      <c r="J6" s="5">
        <f t="shared" si="2"/>
        <v>11</v>
      </c>
      <c r="K6" s="6">
        <f t="shared" si="3"/>
        <v>16.5</v>
      </c>
      <c r="L6" s="16">
        <f t="shared" si="4"/>
        <v>0.06060606060606061</v>
      </c>
      <c r="M6" s="7">
        <f t="shared" si="5"/>
        <v>5</v>
      </c>
      <c r="N6" s="5">
        <v>1</v>
      </c>
    </row>
    <row r="7" spans="1:14" ht="12.75">
      <c r="A7" s="4">
        <v>1</v>
      </c>
      <c r="B7" s="5" t="s">
        <v>24</v>
      </c>
      <c r="C7" s="5" t="s">
        <v>19</v>
      </c>
      <c r="D7" s="5" t="s">
        <v>12</v>
      </c>
      <c r="E7" s="5" t="s">
        <v>19</v>
      </c>
      <c r="F7" s="6">
        <v>534</v>
      </c>
      <c r="G7" s="6">
        <v>467</v>
      </c>
      <c r="H7" s="17">
        <f t="shared" si="0"/>
        <v>0.8745318352059925</v>
      </c>
      <c r="I7" s="6">
        <f t="shared" si="1"/>
        <v>24</v>
      </c>
      <c r="J7" s="5">
        <f t="shared" si="2"/>
        <v>10</v>
      </c>
      <c r="K7" s="6">
        <f t="shared" si="3"/>
        <v>17</v>
      </c>
      <c r="L7" s="16">
        <f t="shared" si="4"/>
        <v>0.058823529411764705</v>
      </c>
      <c r="M7" s="7">
        <f t="shared" si="5"/>
        <v>6</v>
      </c>
      <c r="N7" s="5">
        <v>1</v>
      </c>
    </row>
    <row r="8" spans="1:14" s="15" customFormat="1" ht="12.75">
      <c r="A8" s="4">
        <v>1</v>
      </c>
      <c r="B8" s="5" t="s">
        <v>18</v>
      </c>
      <c r="C8" s="5" t="s">
        <v>19</v>
      </c>
      <c r="D8" s="5" t="s">
        <v>20</v>
      </c>
      <c r="E8" s="5" t="s">
        <v>19</v>
      </c>
      <c r="F8" s="6">
        <v>881</v>
      </c>
      <c r="G8" s="6">
        <v>718</v>
      </c>
      <c r="H8" s="17">
        <f t="shared" si="0"/>
        <v>0.8149829738933031</v>
      </c>
      <c r="I8" s="6">
        <f t="shared" si="1"/>
        <v>5</v>
      </c>
      <c r="J8" s="5">
        <f t="shared" si="2"/>
        <v>29</v>
      </c>
      <c r="K8" s="6">
        <f t="shared" si="3"/>
        <v>17</v>
      </c>
      <c r="L8" s="16">
        <f t="shared" si="4"/>
        <v>0.058823529411764705</v>
      </c>
      <c r="M8" s="7">
        <f t="shared" si="5"/>
        <v>6</v>
      </c>
      <c r="N8" s="5">
        <v>1</v>
      </c>
    </row>
    <row r="9" spans="1:14" ht="12.75">
      <c r="A9" s="4">
        <v>1</v>
      </c>
      <c r="B9" s="5" t="s">
        <v>16</v>
      </c>
      <c r="C9" s="5" t="s">
        <v>17</v>
      </c>
      <c r="D9" s="5" t="s">
        <v>12</v>
      </c>
      <c r="E9" s="5" t="s">
        <v>15</v>
      </c>
      <c r="F9" s="6">
        <v>588</v>
      </c>
      <c r="G9" s="6">
        <v>500</v>
      </c>
      <c r="H9" s="17">
        <f t="shared" si="0"/>
        <v>0.8503401360544217</v>
      </c>
      <c r="I9" s="6">
        <f t="shared" si="1"/>
        <v>20</v>
      </c>
      <c r="J9" s="5">
        <f t="shared" si="2"/>
        <v>17</v>
      </c>
      <c r="K9" s="6">
        <f t="shared" si="3"/>
        <v>18.5</v>
      </c>
      <c r="L9" s="16">
        <f t="shared" si="4"/>
        <v>0.05405405405405406</v>
      </c>
      <c r="M9" s="7">
        <f t="shared" si="5"/>
        <v>8</v>
      </c>
      <c r="N9" s="5">
        <v>1</v>
      </c>
    </row>
    <row r="10" spans="2:14" ht="12">
      <c r="B10" s="5" t="s">
        <v>13</v>
      </c>
      <c r="C10" s="5" t="s">
        <v>14</v>
      </c>
      <c r="D10" s="5" t="s">
        <v>12</v>
      </c>
      <c r="E10" s="5" t="s">
        <v>15</v>
      </c>
      <c r="F10" s="6">
        <v>434</v>
      </c>
      <c r="G10" s="6">
        <f>F10*0.95</f>
        <v>412.29999999999995</v>
      </c>
      <c r="H10" s="17">
        <f t="shared" si="0"/>
        <v>0.9499999999999998</v>
      </c>
      <c r="I10" s="6">
        <f t="shared" si="1"/>
        <v>34</v>
      </c>
      <c r="J10" s="5">
        <f t="shared" si="2"/>
        <v>3</v>
      </c>
      <c r="K10" s="6">
        <f t="shared" si="3"/>
        <v>18.5</v>
      </c>
      <c r="L10" s="16">
        <f t="shared" si="4"/>
        <v>0.05405405405405406</v>
      </c>
      <c r="M10" s="7">
        <f t="shared" si="5"/>
        <v>8</v>
      </c>
      <c r="N10" s="5">
        <v>1</v>
      </c>
    </row>
    <row r="11" spans="1:14" ht="12.75">
      <c r="A11" s="4">
        <v>1</v>
      </c>
      <c r="B11" s="5" t="s">
        <v>190</v>
      </c>
      <c r="C11" s="5" t="s">
        <v>14</v>
      </c>
      <c r="D11" s="5" t="s">
        <v>12</v>
      </c>
      <c r="E11" s="5" t="s">
        <v>15</v>
      </c>
      <c r="F11" s="6">
        <v>476</v>
      </c>
      <c r="G11" s="6">
        <v>424</v>
      </c>
      <c r="H11" s="17">
        <f t="shared" si="0"/>
        <v>0.8907563025210085</v>
      </c>
      <c r="I11" s="6">
        <f t="shared" si="1"/>
        <v>30</v>
      </c>
      <c r="J11" s="5">
        <f t="shared" si="2"/>
        <v>8</v>
      </c>
      <c r="K11" s="6">
        <f t="shared" si="3"/>
        <v>19</v>
      </c>
      <c r="L11" s="16">
        <f t="shared" si="4"/>
        <v>0.05263157894736842</v>
      </c>
      <c r="M11" s="7">
        <f t="shared" si="5"/>
        <v>10</v>
      </c>
      <c r="N11" s="5">
        <v>1</v>
      </c>
    </row>
    <row r="12" spans="1:14" s="15" customFormat="1" ht="12.75">
      <c r="A12" s="4">
        <v>1</v>
      </c>
      <c r="B12" s="5" t="s">
        <v>31</v>
      </c>
      <c r="C12" s="5" t="s">
        <v>17</v>
      </c>
      <c r="D12" s="5" t="s">
        <v>12</v>
      </c>
      <c r="E12" s="5" t="s">
        <v>15</v>
      </c>
      <c r="F12" s="6">
        <v>533</v>
      </c>
      <c r="G12" s="6">
        <v>461</v>
      </c>
      <c r="H12" s="17">
        <f t="shared" si="0"/>
        <v>0.8649155722326454</v>
      </c>
      <c r="I12" s="6">
        <f t="shared" si="1"/>
        <v>25</v>
      </c>
      <c r="J12" s="5">
        <f t="shared" si="2"/>
        <v>13</v>
      </c>
      <c r="K12" s="6">
        <f t="shared" si="3"/>
        <v>19</v>
      </c>
      <c r="L12" s="16">
        <f t="shared" si="4"/>
        <v>0.05263157894736842</v>
      </c>
      <c r="M12" s="7">
        <f t="shared" si="5"/>
        <v>10</v>
      </c>
      <c r="N12" s="5">
        <v>1</v>
      </c>
    </row>
    <row r="13" spans="1:14" ht="12.75">
      <c r="A13" s="4">
        <v>1</v>
      </c>
      <c r="B13" s="5" t="s">
        <v>33</v>
      </c>
      <c r="C13" s="5" t="s">
        <v>11</v>
      </c>
      <c r="D13" s="5" t="s">
        <v>12</v>
      </c>
      <c r="E13" s="5" t="s">
        <v>11</v>
      </c>
      <c r="F13" s="6">
        <v>463</v>
      </c>
      <c r="G13" s="6">
        <v>413</v>
      </c>
      <c r="H13" s="17">
        <f t="shared" si="0"/>
        <v>0.8920086393088553</v>
      </c>
      <c r="I13" s="6">
        <f t="shared" si="1"/>
        <v>33</v>
      </c>
      <c r="J13" s="5">
        <f t="shared" si="2"/>
        <v>7</v>
      </c>
      <c r="K13" s="6">
        <f t="shared" si="3"/>
        <v>20</v>
      </c>
      <c r="L13" s="16">
        <f t="shared" si="4"/>
        <v>0.05</v>
      </c>
      <c r="M13" s="7">
        <f t="shared" si="5"/>
        <v>12</v>
      </c>
      <c r="N13" s="5">
        <v>1</v>
      </c>
    </row>
    <row r="14" spans="2:14" ht="12">
      <c r="B14" s="5" t="s">
        <v>34</v>
      </c>
      <c r="C14" s="5" t="s">
        <v>19</v>
      </c>
      <c r="D14" s="5" t="s">
        <v>12</v>
      </c>
      <c r="E14" s="5" t="s">
        <v>19</v>
      </c>
      <c r="F14" s="6">
        <v>599</v>
      </c>
      <c r="G14" s="6">
        <v>499</v>
      </c>
      <c r="H14" s="17">
        <f t="shared" si="0"/>
        <v>0.8330550918196995</v>
      </c>
      <c r="I14" s="6">
        <f t="shared" si="1"/>
        <v>21</v>
      </c>
      <c r="J14" s="5">
        <f t="shared" si="2"/>
        <v>20</v>
      </c>
      <c r="K14" s="6">
        <f t="shared" si="3"/>
        <v>20.5</v>
      </c>
      <c r="L14" s="16">
        <f t="shared" si="4"/>
        <v>0.04878048780487805</v>
      </c>
      <c r="M14" s="7">
        <f t="shared" si="5"/>
        <v>13</v>
      </c>
      <c r="N14" s="5">
        <v>1</v>
      </c>
    </row>
    <row r="15" spans="2:14" ht="12">
      <c r="B15" s="5" t="s">
        <v>23</v>
      </c>
      <c r="C15" s="5" t="s">
        <v>11</v>
      </c>
      <c r="D15" s="5" t="s">
        <v>20</v>
      </c>
      <c r="E15" s="5" t="s">
        <v>11</v>
      </c>
      <c r="F15" s="6">
        <v>1008</v>
      </c>
      <c r="G15" s="6">
        <v>777</v>
      </c>
      <c r="H15" s="17">
        <f t="shared" si="0"/>
        <v>0.7708333333333334</v>
      </c>
      <c r="I15" s="6">
        <f t="shared" si="1"/>
        <v>4</v>
      </c>
      <c r="J15" s="5">
        <f t="shared" si="2"/>
        <v>38</v>
      </c>
      <c r="K15" s="6">
        <f t="shared" si="3"/>
        <v>21</v>
      </c>
      <c r="L15" s="16">
        <f t="shared" si="4"/>
        <v>0.047619047619047616</v>
      </c>
      <c r="M15" s="7">
        <f t="shared" si="5"/>
        <v>14</v>
      </c>
      <c r="N15" s="5">
        <v>1</v>
      </c>
    </row>
    <row r="16" spans="1:14" ht="12.75">
      <c r="A16" s="4">
        <v>1</v>
      </c>
      <c r="B16" s="5" t="s">
        <v>50</v>
      </c>
      <c r="C16" s="5" t="s">
        <v>51</v>
      </c>
      <c r="D16" s="5" t="s">
        <v>12</v>
      </c>
      <c r="E16" s="5" t="s">
        <v>51</v>
      </c>
      <c r="F16" s="6">
        <v>400</v>
      </c>
      <c r="G16" s="6">
        <v>356</v>
      </c>
      <c r="H16" s="17">
        <f t="shared" si="0"/>
        <v>0.89</v>
      </c>
      <c r="I16" s="6">
        <f t="shared" si="1"/>
        <v>46</v>
      </c>
      <c r="J16" s="5">
        <f t="shared" si="2"/>
        <v>9</v>
      </c>
      <c r="K16" s="6">
        <f t="shared" si="3"/>
        <v>27.5</v>
      </c>
      <c r="L16" s="16">
        <f t="shared" si="4"/>
        <v>0.03636363636363636</v>
      </c>
      <c r="M16" s="7">
        <f t="shared" si="5"/>
        <v>15</v>
      </c>
      <c r="N16" s="5">
        <v>1</v>
      </c>
    </row>
    <row r="17" spans="1:14" s="15" customFormat="1" ht="12.75">
      <c r="A17" s="4">
        <v>1</v>
      </c>
      <c r="B17" s="5" t="s">
        <v>32</v>
      </c>
      <c r="C17" s="5" t="s">
        <v>14</v>
      </c>
      <c r="D17" s="5" t="s">
        <v>28</v>
      </c>
      <c r="E17" s="5" t="s">
        <v>15</v>
      </c>
      <c r="F17" s="6">
        <v>681</v>
      </c>
      <c r="G17" s="6">
        <v>523</v>
      </c>
      <c r="H17" s="17">
        <f t="shared" si="0"/>
        <v>0.7679882525697503</v>
      </c>
      <c r="I17" s="6">
        <f t="shared" si="1"/>
        <v>19</v>
      </c>
      <c r="J17" s="5">
        <f t="shared" si="2"/>
        <v>40</v>
      </c>
      <c r="K17" s="6">
        <f t="shared" si="3"/>
        <v>29.5</v>
      </c>
      <c r="L17" s="16">
        <f t="shared" si="4"/>
        <v>0.03389830508474576</v>
      </c>
      <c r="M17" s="7">
        <f t="shared" si="5"/>
        <v>16</v>
      </c>
      <c r="N17" s="5">
        <v>1</v>
      </c>
    </row>
    <row r="18" spans="1:14" ht="12.75">
      <c r="A18" s="4">
        <v>1</v>
      </c>
      <c r="B18" s="5" t="s">
        <v>26</v>
      </c>
      <c r="C18" s="5" t="s">
        <v>27</v>
      </c>
      <c r="D18" s="5" t="s">
        <v>28</v>
      </c>
      <c r="E18" s="5" t="s">
        <v>15</v>
      </c>
      <c r="F18" s="6">
        <v>705</v>
      </c>
      <c r="G18" s="6">
        <v>535</v>
      </c>
      <c r="H18" s="17">
        <f t="shared" si="0"/>
        <v>0.7588652482269503</v>
      </c>
      <c r="I18" s="6">
        <f t="shared" si="1"/>
        <v>16</v>
      </c>
      <c r="J18" s="5">
        <f t="shared" si="2"/>
        <v>44</v>
      </c>
      <c r="K18" s="6">
        <f t="shared" si="3"/>
        <v>30</v>
      </c>
      <c r="L18" s="16">
        <f t="shared" si="4"/>
        <v>0.03333333333333333</v>
      </c>
      <c r="M18" s="7">
        <f t="shared" si="5"/>
        <v>17</v>
      </c>
      <c r="N18" s="5">
        <v>1</v>
      </c>
    </row>
    <row r="19" spans="1:14" ht="12.75">
      <c r="A19" s="4">
        <v>1</v>
      </c>
      <c r="B19" s="5" t="s">
        <v>47</v>
      </c>
      <c r="C19" s="5" t="s">
        <v>19</v>
      </c>
      <c r="D19" s="5" t="s">
        <v>20</v>
      </c>
      <c r="E19" s="5" t="s">
        <v>19</v>
      </c>
      <c r="F19" s="6">
        <v>829</v>
      </c>
      <c r="G19" s="6">
        <v>609</v>
      </c>
      <c r="H19" s="17">
        <f t="shared" si="0"/>
        <v>0.7346200241254524</v>
      </c>
      <c r="I19" s="6">
        <f t="shared" si="1"/>
        <v>10</v>
      </c>
      <c r="J19" s="5">
        <f t="shared" si="2"/>
        <v>51</v>
      </c>
      <c r="K19" s="6">
        <f t="shared" si="3"/>
        <v>30.5</v>
      </c>
      <c r="L19" s="16">
        <f t="shared" si="4"/>
        <v>0.03278688524590164</v>
      </c>
      <c r="M19" s="7">
        <f t="shared" si="5"/>
        <v>18</v>
      </c>
      <c r="N19" s="5">
        <v>1</v>
      </c>
    </row>
    <row r="20" spans="2:14" ht="12">
      <c r="B20" s="5" t="s">
        <v>55</v>
      </c>
      <c r="C20" s="5" t="s">
        <v>51</v>
      </c>
      <c r="D20" s="5" t="s">
        <v>20</v>
      </c>
      <c r="E20" s="5" t="s">
        <v>51</v>
      </c>
      <c r="F20" s="6">
        <v>797</v>
      </c>
      <c r="G20" s="6">
        <v>590</v>
      </c>
      <c r="H20" s="17">
        <f t="shared" si="0"/>
        <v>0.740276035131744</v>
      </c>
      <c r="I20" s="6">
        <f t="shared" si="1"/>
        <v>13</v>
      </c>
      <c r="J20" s="5">
        <f t="shared" si="2"/>
        <v>48</v>
      </c>
      <c r="K20" s="6">
        <f t="shared" si="3"/>
        <v>30.5</v>
      </c>
      <c r="L20" s="16">
        <f t="shared" si="4"/>
        <v>0.03278688524590164</v>
      </c>
      <c r="M20" s="7">
        <f t="shared" si="5"/>
        <v>18</v>
      </c>
      <c r="N20" s="5">
        <v>1</v>
      </c>
    </row>
    <row r="21" spans="2:14" ht="12">
      <c r="B21" s="5" t="s">
        <v>46</v>
      </c>
      <c r="C21" s="5" t="s">
        <v>19</v>
      </c>
      <c r="D21" s="5" t="s">
        <v>12</v>
      </c>
      <c r="E21" s="5" t="s">
        <v>19</v>
      </c>
      <c r="F21" s="6">
        <v>472</v>
      </c>
      <c r="G21" s="6">
        <v>389</v>
      </c>
      <c r="H21" s="17">
        <f t="shared" si="0"/>
        <v>0.8241525423728814</v>
      </c>
      <c r="I21" s="6">
        <f t="shared" si="1"/>
        <v>37</v>
      </c>
      <c r="J21" s="5">
        <f t="shared" si="2"/>
        <v>24</v>
      </c>
      <c r="K21" s="6">
        <f t="shared" si="3"/>
        <v>30.5</v>
      </c>
      <c r="L21" s="16">
        <f t="shared" si="4"/>
        <v>0.03278688524590164</v>
      </c>
      <c r="M21" s="7">
        <f t="shared" si="5"/>
        <v>18</v>
      </c>
      <c r="N21" s="5">
        <v>1</v>
      </c>
    </row>
    <row r="22" spans="2:14" ht="12">
      <c r="B22" s="5" t="s">
        <v>40</v>
      </c>
      <c r="C22" s="5" t="s">
        <v>19</v>
      </c>
      <c r="D22" s="5" t="s">
        <v>28</v>
      </c>
      <c r="E22" s="5" t="s">
        <v>19</v>
      </c>
      <c r="F22" s="6">
        <v>3255</v>
      </c>
      <c r="G22" s="6">
        <v>2197</v>
      </c>
      <c r="H22" s="17">
        <f t="shared" si="0"/>
        <v>0.6749615975422427</v>
      </c>
      <c r="I22" s="6">
        <f t="shared" si="1"/>
        <v>1</v>
      </c>
      <c r="J22" s="5">
        <f t="shared" si="2"/>
        <v>61</v>
      </c>
      <c r="K22" s="6">
        <f t="shared" si="3"/>
        <v>31</v>
      </c>
      <c r="L22" s="16">
        <f t="shared" si="4"/>
        <v>0.03225806451612903</v>
      </c>
      <c r="M22" s="7">
        <f t="shared" si="5"/>
        <v>21</v>
      </c>
      <c r="N22" s="5">
        <v>1</v>
      </c>
    </row>
    <row r="23" spans="1:14" ht="12.75">
      <c r="A23" s="4">
        <v>1</v>
      </c>
      <c r="B23" s="5" t="s">
        <v>37</v>
      </c>
      <c r="C23" s="5" t="s">
        <v>27</v>
      </c>
      <c r="D23" s="5" t="s">
        <v>20</v>
      </c>
      <c r="E23" s="5" t="s">
        <v>15</v>
      </c>
      <c r="F23" s="6">
        <v>398</v>
      </c>
      <c r="G23" s="6">
        <v>342</v>
      </c>
      <c r="H23" s="17">
        <f t="shared" si="0"/>
        <v>0.8592964824120602</v>
      </c>
      <c r="I23" s="6">
        <f t="shared" si="1"/>
        <v>50</v>
      </c>
      <c r="J23" s="5">
        <f t="shared" si="2"/>
        <v>14</v>
      </c>
      <c r="K23" s="6">
        <f t="shared" si="3"/>
        <v>32</v>
      </c>
      <c r="L23" s="16">
        <f t="shared" si="4"/>
        <v>0.03125</v>
      </c>
      <c r="M23" s="7">
        <f t="shared" si="5"/>
        <v>22</v>
      </c>
      <c r="N23" s="5">
        <v>1</v>
      </c>
    </row>
    <row r="24" spans="2:14" ht="12">
      <c r="B24" s="5" t="s">
        <v>53</v>
      </c>
      <c r="C24" s="5" t="s">
        <v>19</v>
      </c>
      <c r="D24" s="5" t="s">
        <v>12</v>
      </c>
      <c r="E24" s="5" t="s">
        <v>19</v>
      </c>
      <c r="F24" s="6">
        <v>524</v>
      </c>
      <c r="G24" s="6">
        <v>414</v>
      </c>
      <c r="H24" s="17">
        <f t="shared" si="0"/>
        <v>0.7900763358778626</v>
      </c>
      <c r="I24" s="6">
        <f t="shared" si="1"/>
        <v>31</v>
      </c>
      <c r="J24" s="5">
        <f t="shared" si="2"/>
        <v>33</v>
      </c>
      <c r="K24" s="6">
        <f t="shared" si="3"/>
        <v>32</v>
      </c>
      <c r="L24" s="16">
        <f t="shared" si="4"/>
        <v>0.03125</v>
      </c>
      <c r="M24" s="7">
        <f t="shared" si="5"/>
        <v>22</v>
      </c>
      <c r="N24" s="5">
        <v>1</v>
      </c>
    </row>
    <row r="25" spans="1:14" ht="12.75">
      <c r="A25" s="4">
        <v>1</v>
      </c>
      <c r="B25" s="5" t="s">
        <v>54</v>
      </c>
      <c r="C25" s="5" t="s">
        <v>27</v>
      </c>
      <c r="D25" s="5" t="s">
        <v>12</v>
      </c>
      <c r="E25" s="5" t="s">
        <v>15</v>
      </c>
      <c r="F25" s="6">
        <v>393</v>
      </c>
      <c r="G25" s="6">
        <v>335</v>
      </c>
      <c r="H25" s="17">
        <f t="shared" si="0"/>
        <v>0.8524173027989822</v>
      </c>
      <c r="I25" s="6">
        <f t="shared" si="1"/>
        <v>53</v>
      </c>
      <c r="J25" s="5">
        <f t="shared" si="2"/>
        <v>15</v>
      </c>
      <c r="K25" s="6">
        <f t="shared" si="3"/>
        <v>34</v>
      </c>
      <c r="L25" s="16">
        <f t="shared" si="4"/>
        <v>0.029411764705882353</v>
      </c>
      <c r="M25" s="7">
        <f t="shared" si="5"/>
        <v>24</v>
      </c>
      <c r="N25" s="5">
        <v>1</v>
      </c>
    </row>
    <row r="26" spans="2:14" ht="12">
      <c r="B26" s="5" t="s">
        <v>62</v>
      </c>
      <c r="C26" s="5" t="s">
        <v>11</v>
      </c>
      <c r="D26" s="5" t="s">
        <v>12</v>
      </c>
      <c r="E26" s="5" t="s">
        <v>11</v>
      </c>
      <c r="F26" s="6">
        <v>469</v>
      </c>
      <c r="G26" s="6">
        <v>383</v>
      </c>
      <c r="H26" s="17">
        <f t="shared" si="0"/>
        <v>0.8166311300639659</v>
      </c>
      <c r="I26" s="6">
        <f t="shared" si="1"/>
        <v>41</v>
      </c>
      <c r="J26" s="5">
        <f t="shared" si="2"/>
        <v>28</v>
      </c>
      <c r="K26" s="6">
        <f t="shared" si="3"/>
        <v>34.5</v>
      </c>
      <c r="L26" s="16">
        <f t="shared" si="4"/>
        <v>0.028985507246376812</v>
      </c>
      <c r="M26" s="7">
        <f t="shared" si="5"/>
        <v>25</v>
      </c>
      <c r="N26" s="19">
        <v>1</v>
      </c>
    </row>
    <row r="27" spans="1:14" ht="12.75">
      <c r="A27" s="4">
        <v>1</v>
      </c>
      <c r="B27" s="5" t="s">
        <v>36</v>
      </c>
      <c r="C27" s="5" t="s">
        <v>22</v>
      </c>
      <c r="D27" s="5" t="s">
        <v>12</v>
      </c>
      <c r="E27" s="5" t="s">
        <v>15</v>
      </c>
      <c r="F27" s="6">
        <v>477</v>
      </c>
      <c r="G27" s="6">
        <v>386</v>
      </c>
      <c r="H27" s="17">
        <f t="shared" si="0"/>
        <v>0.8092243186582809</v>
      </c>
      <c r="I27" s="6">
        <f t="shared" si="1"/>
        <v>39</v>
      </c>
      <c r="J27" s="5">
        <f t="shared" si="2"/>
        <v>30</v>
      </c>
      <c r="K27" s="6">
        <f t="shared" si="3"/>
        <v>34.5</v>
      </c>
      <c r="L27" s="16">
        <f t="shared" si="4"/>
        <v>0.028985507246376812</v>
      </c>
      <c r="M27" s="7">
        <f t="shared" si="5"/>
        <v>25</v>
      </c>
      <c r="N27" s="5">
        <v>1</v>
      </c>
    </row>
    <row r="28" spans="1:14" ht="12.75">
      <c r="A28" s="4">
        <v>1</v>
      </c>
      <c r="B28" s="5" t="s">
        <v>45</v>
      </c>
      <c r="C28" s="5" t="s">
        <v>27</v>
      </c>
      <c r="D28" s="5" t="s">
        <v>12</v>
      </c>
      <c r="E28" s="5" t="s">
        <v>15</v>
      </c>
      <c r="F28" s="6">
        <v>509</v>
      </c>
      <c r="G28" s="6">
        <v>402</v>
      </c>
      <c r="H28" s="17">
        <f t="shared" si="0"/>
        <v>0.7897838899803536</v>
      </c>
      <c r="I28" s="6">
        <f t="shared" si="1"/>
        <v>36</v>
      </c>
      <c r="J28" s="5">
        <f t="shared" si="2"/>
        <v>34</v>
      </c>
      <c r="K28" s="6">
        <f t="shared" si="3"/>
        <v>35</v>
      </c>
      <c r="L28" s="16">
        <f t="shared" si="4"/>
        <v>0.02857142857142857</v>
      </c>
      <c r="M28" s="7">
        <f t="shared" si="5"/>
        <v>27</v>
      </c>
      <c r="N28" s="5">
        <v>1</v>
      </c>
    </row>
    <row r="29" spans="1:14" ht="12.75">
      <c r="A29" s="4">
        <v>1</v>
      </c>
      <c r="B29" s="5" t="s">
        <v>43</v>
      </c>
      <c r="C29" s="5" t="s">
        <v>14</v>
      </c>
      <c r="D29" s="5" t="s">
        <v>20</v>
      </c>
      <c r="E29" s="5" t="s">
        <v>15</v>
      </c>
      <c r="F29" s="6">
        <v>364</v>
      </c>
      <c r="G29" s="6">
        <v>315</v>
      </c>
      <c r="H29" s="17">
        <f t="shared" si="0"/>
        <v>0.8653846153846154</v>
      </c>
      <c r="I29" s="6">
        <f t="shared" si="1"/>
        <v>61</v>
      </c>
      <c r="J29" s="5">
        <f t="shared" si="2"/>
        <v>12</v>
      </c>
      <c r="K29" s="6">
        <f t="shared" si="3"/>
        <v>36.5</v>
      </c>
      <c r="L29" s="16">
        <f t="shared" si="4"/>
        <v>0.0273972602739726</v>
      </c>
      <c r="M29" s="7">
        <f t="shared" si="5"/>
        <v>28</v>
      </c>
      <c r="N29" s="5">
        <v>1</v>
      </c>
    </row>
    <row r="30" spans="2:14" ht="12">
      <c r="B30" s="5" t="s">
        <v>81</v>
      </c>
      <c r="C30" s="5" t="s">
        <v>11</v>
      </c>
      <c r="D30" s="5" t="s">
        <v>12</v>
      </c>
      <c r="E30" s="5" t="s">
        <v>11</v>
      </c>
      <c r="F30" s="6">
        <v>405</v>
      </c>
      <c r="G30" s="6">
        <v>337</v>
      </c>
      <c r="H30" s="17">
        <f t="shared" si="0"/>
        <v>0.8320987654320988</v>
      </c>
      <c r="I30" s="6">
        <f t="shared" si="1"/>
        <v>52</v>
      </c>
      <c r="J30" s="5">
        <f t="shared" si="2"/>
        <v>21</v>
      </c>
      <c r="K30" s="6">
        <f t="shared" si="3"/>
        <v>36.5</v>
      </c>
      <c r="L30" s="16">
        <f t="shared" si="4"/>
        <v>0.0273972602739726</v>
      </c>
      <c r="M30" s="7">
        <f t="shared" si="5"/>
        <v>28</v>
      </c>
      <c r="N30" s="5">
        <v>1</v>
      </c>
    </row>
    <row r="31" spans="1:14" ht="12.75">
      <c r="A31" s="4">
        <v>1</v>
      </c>
      <c r="B31" s="5" t="s">
        <v>59</v>
      </c>
      <c r="C31" s="5" t="s">
        <v>19</v>
      </c>
      <c r="D31" s="5" t="s">
        <v>20</v>
      </c>
      <c r="E31" s="5" t="s">
        <v>19</v>
      </c>
      <c r="F31" s="6">
        <v>766</v>
      </c>
      <c r="G31" s="6">
        <v>534</v>
      </c>
      <c r="H31" s="17">
        <f t="shared" si="0"/>
        <v>0.6971279373368147</v>
      </c>
      <c r="I31" s="6">
        <f t="shared" si="1"/>
        <v>17</v>
      </c>
      <c r="J31" s="5">
        <f t="shared" si="2"/>
        <v>58</v>
      </c>
      <c r="K31" s="6">
        <f t="shared" si="3"/>
        <v>37.5</v>
      </c>
      <c r="L31" s="16">
        <f t="shared" si="4"/>
        <v>0.02666666666666667</v>
      </c>
      <c r="M31" s="7">
        <f t="shared" si="5"/>
        <v>30</v>
      </c>
      <c r="N31" s="5">
        <v>1</v>
      </c>
    </row>
    <row r="32" spans="1:14" ht="12.75">
      <c r="A32" s="4">
        <v>1</v>
      </c>
      <c r="B32" s="5" t="s">
        <v>38</v>
      </c>
      <c r="C32" s="5" t="s">
        <v>19</v>
      </c>
      <c r="D32" s="5" t="s">
        <v>12</v>
      </c>
      <c r="E32" s="5" t="s">
        <v>19</v>
      </c>
      <c r="F32" s="6">
        <v>536</v>
      </c>
      <c r="G32" s="6">
        <v>411</v>
      </c>
      <c r="H32" s="17">
        <f t="shared" si="0"/>
        <v>0.7667910447761194</v>
      </c>
      <c r="I32" s="6">
        <f t="shared" si="1"/>
        <v>35</v>
      </c>
      <c r="J32" s="5">
        <f t="shared" si="2"/>
        <v>41</v>
      </c>
      <c r="K32" s="6">
        <f t="shared" si="3"/>
        <v>38</v>
      </c>
      <c r="L32" s="16">
        <f t="shared" si="4"/>
        <v>0.02631578947368421</v>
      </c>
      <c r="M32" s="7">
        <f t="shared" si="5"/>
        <v>31</v>
      </c>
      <c r="N32" s="5">
        <v>1</v>
      </c>
    </row>
    <row r="33" spans="1:14" ht="12.75">
      <c r="A33" s="4">
        <v>1</v>
      </c>
      <c r="B33" s="5" t="s">
        <v>61</v>
      </c>
      <c r="C33" s="5" t="s">
        <v>51</v>
      </c>
      <c r="D33" s="5" t="s">
        <v>28</v>
      </c>
      <c r="E33" s="5" t="s">
        <v>51</v>
      </c>
      <c r="F33" s="5">
        <v>1019</v>
      </c>
      <c r="G33" s="6">
        <v>642</v>
      </c>
      <c r="H33" s="17">
        <f t="shared" si="0"/>
        <v>0.6300294406280668</v>
      </c>
      <c r="I33" s="6">
        <f t="shared" si="1"/>
        <v>7</v>
      </c>
      <c r="J33" s="5">
        <f t="shared" si="2"/>
        <v>69</v>
      </c>
      <c r="K33" s="6">
        <f t="shared" si="3"/>
        <v>38</v>
      </c>
      <c r="L33" s="16">
        <f t="shared" si="4"/>
        <v>0.02631578947368421</v>
      </c>
      <c r="M33" s="7">
        <f t="shared" si="5"/>
        <v>31</v>
      </c>
      <c r="N33" s="5">
        <v>1</v>
      </c>
    </row>
    <row r="34" spans="2:14" ht="12">
      <c r="B34" s="5" t="s">
        <v>48</v>
      </c>
      <c r="C34" s="5" t="s">
        <v>49</v>
      </c>
      <c r="D34" s="5" t="s">
        <v>28</v>
      </c>
      <c r="E34" s="5" t="s">
        <v>15</v>
      </c>
      <c r="F34" s="5">
        <v>985</v>
      </c>
      <c r="G34" s="5">
        <v>626</v>
      </c>
      <c r="H34" s="17">
        <f aca="true" t="shared" si="6" ref="H34:H65">G34/F34</f>
        <v>0.6355329949238578</v>
      </c>
      <c r="I34" s="6">
        <f aca="true" t="shared" si="7" ref="I34:I65">RANK(G34,G$2:G$146)</f>
        <v>9</v>
      </c>
      <c r="J34" s="5">
        <f aca="true" t="shared" si="8" ref="J34:J65">RANK(H34,H$2:H$146)</f>
        <v>68</v>
      </c>
      <c r="K34" s="6">
        <f aca="true" t="shared" si="9" ref="K34:K65">(I34+J34)/2</f>
        <v>38.5</v>
      </c>
      <c r="L34" s="16">
        <f aca="true" t="shared" si="10" ref="L34:L65">1/K34</f>
        <v>0.025974025974025976</v>
      </c>
      <c r="M34" s="7">
        <f aca="true" t="shared" si="11" ref="M34:M65">RANK(L34,L$2:L$146)</f>
        <v>33</v>
      </c>
      <c r="N34" s="19">
        <v>1</v>
      </c>
    </row>
    <row r="35" spans="1:14" ht="12.75">
      <c r="A35" s="4">
        <v>1</v>
      </c>
      <c r="B35" s="5" t="s">
        <v>39</v>
      </c>
      <c r="C35" s="5" t="s">
        <v>11</v>
      </c>
      <c r="D35" s="5" t="s">
        <v>20</v>
      </c>
      <c r="E35" s="5" t="s">
        <v>11</v>
      </c>
      <c r="F35" s="6">
        <v>812</v>
      </c>
      <c r="G35" s="6">
        <v>541</v>
      </c>
      <c r="H35" s="17">
        <f t="shared" si="6"/>
        <v>0.666256157635468</v>
      </c>
      <c r="I35" s="6">
        <f t="shared" si="7"/>
        <v>15</v>
      </c>
      <c r="J35" s="5">
        <f t="shared" si="8"/>
        <v>62</v>
      </c>
      <c r="K35" s="6">
        <f t="shared" si="9"/>
        <v>38.5</v>
      </c>
      <c r="L35" s="16">
        <f t="shared" si="10"/>
        <v>0.025974025974025976</v>
      </c>
      <c r="M35" s="7">
        <f t="shared" si="11"/>
        <v>33</v>
      </c>
      <c r="N35" s="5">
        <v>1</v>
      </c>
    </row>
    <row r="36" spans="1:14" ht="12.75">
      <c r="A36" s="4">
        <v>1</v>
      </c>
      <c r="B36" s="9" t="s">
        <v>67</v>
      </c>
      <c r="C36" s="5" t="s">
        <v>68</v>
      </c>
      <c r="D36" s="5" t="s">
        <v>12</v>
      </c>
      <c r="E36" s="5" t="s">
        <v>68</v>
      </c>
      <c r="F36" s="6">
        <v>459</v>
      </c>
      <c r="G36" s="6">
        <v>364</v>
      </c>
      <c r="H36" s="17">
        <f t="shared" si="6"/>
        <v>0.7930283224400871</v>
      </c>
      <c r="I36" s="6">
        <f t="shared" si="7"/>
        <v>45</v>
      </c>
      <c r="J36" s="5">
        <f t="shared" si="8"/>
        <v>32</v>
      </c>
      <c r="K36" s="6">
        <f t="shared" si="9"/>
        <v>38.5</v>
      </c>
      <c r="L36" s="16">
        <f t="shared" si="10"/>
        <v>0.025974025974025976</v>
      </c>
      <c r="M36" s="7">
        <f t="shared" si="11"/>
        <v>33</v>
      </c>
      <c r="N36" s="5">
        <v>1</v>
      </c>
    </row>
    <row r="37" spans="1:14" ht="12.75">
      <c r="A37" s="4">
        <v>1</v>
      </c>
      <c r="B37" s="5" t="s">
        <v>44</v>
      </c>
      <c r="C37" s="5" t="s">
        <v>17</v>
      </c>
      <c r="D37" s="5" t="s">
        <v>28</v>
      </c>
      <c r="E37" s="5" t="s">
        <v>15</v>
      </c>
      <c r="F37" s="6">
        <v>908</v>
      </c>
      <c r="G37" s="6">
        <v>599</v>
      </c>
      <c r="H37" s="17">
        <f t="shared" si="6"/>
        <v>0.6596916299559471</v>
      </c>
      <c r="I37" s="6">
        <f t="shared" si="7"/>
        <v>12</v>
      </c>
      <c r="J37" s="5">
        <f t="shared" si="8"/>
        <v>65</v>
      </c>
      <c r="K37" s="6">
        <f t="shared" si="9"/>
        <v>38.5</v>
      </c>
      <c r="L37" s="16">
        <f t="shared" si="10"/>
        <v>0.025974025974025976</v>
      </c>
      <c r="M37" s="7">
        <f t="shared" si="11"/>
        <v>33</v>
      </c>
      <c r="N37" s="5">
        <v>1</v>
      </c>
    </row>
    <row r="38" spans="2:14" ht="12">
      <c r="B38" s="5" t="s">
        <v>58</v>
      </c>
      <c r="C38" s="5" t="s">
        <v>11</v>
      </c>
      <c r="D38" s="5" t="s">
        <v>28</v>
      </c>
      <c r="E38" s="5" t="s">
        <v>11</v>
      </c>
      <c r="F38" s="8">
        <v>2617</v>
      </c>
      <c r="G38" s="8">
        <v>1506</v>
      </c>
      <c r="H38" s="17">
        <f t="shared" si="6"/>
        <v>0.5754680932365304</v>
      </c>
      <c r="I38" s="6">
        <f t="shared" si="7"/>
        <v>2</v>
      </c>
      <c r="J38" s="5">
        <f t="shared" si="8"/>
        <v>76</v>
      </c>
      <c r="K38" s="6">
        <f t="shared" si="9"/>
        <v>39</v>
      </c>
      <c r="L38" s="16">
        <f t="shared" si="10"/>
        <v>0.02564102564102564</v>
      </c>
      <c r="M38" s="7">
        <f t="shared" si="11"/>
        <v>37</v>
      </c>
      <c r="N38" s="19">
        <v>1</v>
      </c>
    </row>
    <row r="39" spans="1:14" ht="12.75">
      <c r="A39" s="4">
        <v>1</v>
      </c>
      <c r="B39" s="5" t="s">
        <v>42</v>
      </c>
      <c r="C39" s="5" t="s">
        <v>14</v>
      </c>
      <c r="D39" s="5" t="s">
        <v>12</v>
      </c>
      <c r="E39" s="5" t="s">
        <v>15</v>
      </c>
      <c r="F39" s="6">
        <v>394</v>
      </c>
      <c r="G39" s="6">
        <v>326</v>
      </c>
      <c r="H39" s="17">
        <f t="shared" si="6"/>
        <v>0.8274111675126904</v>
      </c>
      <c r="I39" s="6">
        <f t="shared" si="7"/>
        <v>57</v>
      </c>
      <c r="J39" s="5">
        <f t="shared" si="8"/>
        <v>22</v>
      </c>
      <c r="K39" s="6">
        <f t="shared" si="9"/>
        <v>39.5</v>
      </c>
      <c r="L39" s="16">
        <f t="shared" si="10"/>
        <v>0.02531645569620253</v>
      </c>
      <c r="M39" s="7">
        <f t="shared" si="11"/>
        <v>38</v>
      </c>
      <c r="N39" s="19">
        <v>2</v>
      </c>
    </row>
    <row r="40" spans="1:14" ht="12.75">
      <c r="A40" s="4">
        <v>1</v>
      </c>
      <c r="B40" s="5" t="s">
        <v>56</v>
      </c>
      <c r="C40" s="5" t="s">
        <v>27</v>
      </c>
      <c r="D40" s="5" t="s">
        <v>12</v>
      </c>
      <c r="E40" s="5" t="s">
        <v>15</v>
      </c>
      <c r="F40" s="6">
        <v>403</v>
      </c>
      <c r="G40" s="6">
        <v>332</v>
      </c>
      <c r="H40" s="17">
        <f t="shared" si="6"/>
        <v>0.8238213399503722</v>
      </c>
      <c r="I40" s="6">
        <f t="shared" si="7"/>
        <v>54</v>
      </c>
      <c r="J40" s="5">
        <f t="shared" si="8"/>
        <v>25</v>
      </c>
      <c r="K40" s="6">
        <f t="shared" si="9"/>
        <v>39.5</v>
      </c>
      <c r="L40" s="16">
        <f t="shared" si="10"/>
        <v>0.02531645569620253</v>
      </c>
      <c r="M40" s="7">
        <f t="shared" si="11"/>
        <v>38</v>
      </c>
      <c r="N40" s="19">
        <v>2</v>
      </c>
    </row>
    <row r="41" spans="1:14" ht="12.75">
      <c r="A41" s="4">
        <v>1</v>
      </c>
      <c r="B41" s="5" t="s">
        <v>57</v>
      </c>
      <c r="C41" s="5" t="s">
        <v>22</v>
      </c>
      <c r="D41" s="5" t="s">
        <v>12</v>
      </c>
      <c r="E41" s="5" t="s">
        <v>15</v>
      </c>
      <c r="F41" s="6">
        <v>390</v>
      </c>
      <c r="G41" s="6">
        <v>322</v>
      </c>
      <c r="H41" s="17">
        <f t="shared" si="6"/>
        <v>0.8256410256410256</v>
      </c>
      <c r="I41" s="6">
        <f t="shared" si="7"/>
        <v>58</v>
      </c>
      <c r="J41" s="5">
        <f t="shared" si="8"/>
        <v>23</v>
      </c>
      <c r="K41" s="6">
        <f t="shared" si="9"/>
        <v>40.5</v>
      </c>
      <c r="L41" s="16">
        <f t="shared" si="10"/>
        <v>0.024691358024691357</v>
      </c>
      <c r="M41" s="7">
        <f t="shared" si="11"/>
        <v>40</v>
      </c>
      <c r="N41" s="19">
        <v>2</v>
      </c>
    </row>
    <row r="42" spans="1:14" ht="12.75">
      <c r="A42" s="4">
        <v>1</v>
      </c>
      <c r="B42" s="5" t="s">
        <v>75</v>
      </c>
      <c r="C42" s="5" t="s">
        <v>68</v>
      </c>
      <c r="D42" s="5" t="s">
        <v>20</v>
      </c>
      <c r="E42" s="5" t="s">
        <v>68</v>
      </c>
      <c r="F42" s="6">
        <v>964</v>
      </c>
      <c r="G42" s="6">
        <v>605</v>
      </c>
      <c r="H42" s="17">
        <f t="shared" si="6"/>
        <v>0.6275933609958506</v>
      </c>
      <c r="I42" s="6">
        <f t="shared" si="7"/>
        <v>11</v>
      </c>
      <c r="J42" s="5">
        <f t="shared" si="8"/>
        <v>70</v>
      </c>
      <c r="K42" s="6">
        <f t="shared" si="9"/>
        <v>40.5</v>
      </c>
      <c r="L42" s="16">
        <f t="shared" si="10"/>
        <v>0.024691358024691357</v>
      </c>
      <c r="M42" s="7">
        <f t="shared" si="11"/>
        <v>40</v>
      </c>
      <c r="N42" s="5">
        <v>2</v>
      </c>
    </row>
    <row r="43" spans="1:14" s="15" customFormat="1" ht="12.75">
      <c r="A43" s="4">
        <v>1</v>
      </c>
      <c r="B43" s="5" t="s">
        <v>21</v>
      </c>
      <c r="C43" s="5" t="s">
        <v>22</v>
      </c>
      <c r="D43" s="5" t="s">
        <v>12</v>
      </c>
      <c r="E43" s="5" t="s">
        <v>15</v>
      </c>
      <c r="F43" s="6">
        <v>288</v>
      </c>
      <c r="G43" s="18">
        <v>268</v>
      </c>
      <c r="H43" s="17">
        <f t="shared" si="6"/>
        <v>0.9305555555555556</v>
      </c>
      <c r="I43" s="6">
        <f t="shared" si="7"/>
        <v>78</v>
      </c>
      <c r="J43" s="5">
        <f t="shared" si="8"/>
        <v>5</v>
      </c>
      <c r="K43" s="6">
        <f t="shared" si="9"/>
        <v>41.5</v>
      </c>
      <c r="L43" s="16">
        <f t="shared" si="10"/>
        <v>0.024096385542168676</v>
      </c>
      <c r="M43" s="7">
        <f t="shared" si="11"/>
        <v>42</v>
      </c>
      <c r="N43" s="19">
        <v>2</v>
      </c>
    </row>
    <row r="44" spans="1:14" s="15" customFormat="1" ht="12.75">
      <c r="A44" s="4"/>
      <c r="B44" s="5" t="s">
        <v>87</v>
      </c>
      <c r="C44" s="5" t="s">
        <v>17</v>
      </c>
      <c r="D44" s="5" t="s">
        <v>12</v>
      </c>
      <c r="E44" s="5" t="s">
        <v>15</v>
      </c>
      <c r="F44" s="6">
        <v>456</v>
      </c>
      <c r="G44" s="6">
        <v>353</v>
      </c>
      <c r="H44" s="17">
        <f t="shared" si="6"/>
        <v>0.7741228070175439</v>
      </c>
      <c r="I44" s="6">
        <f t="shared" si="7"/>
        <v>48</v>
      </c>
      <c r="J44" s="5">
        <f t="shared" si="8"/>
        <v>35</v>
      </c>
      <c r="K44" s="6">
        <f t="shared" si="9"/>
        <v>41.5</v>
      </c>
      <c r="L44" s="16">
        <f t="shared" si="10"/>
        <v>0.024096385542168676</v>
      </c>
      <c r="M44" s="7">
        <f t="shared" si="11"/>
        <v>42</v>
      </c>
      <c r="N44" s="5">
        <v>2</v>
      </c>
    </row>
    <row r="45" spans="2:14" ht="12">
      <c r="B45" s="5" t="s">
        <v>71</v>
      </c>
      <c r="C45" s="5" t="s">
        <v>68</v>
      </c>
      <c r="D45" s="5" t="s">
        <v>28</v>
      </c>
      <c r="E45" s="5" t="s">
        <v>68</v>
      </c>
      <c r="F45" s="6">
        <v>1873</v>
      </c>
      <c r="G45" s="6">
        <v>969</v>
      </c>
      <c r="H45" s="17">
        <f t="shared" si="6"/>
        <v>0.5173518419647624</v>
      </c>
      <c r="I45" s="6">
        <f t="shared" si="7"/>
        <v>3</v>
      </c>
      <c r="J45" s="5">
        <f t="shared" si="8"/>
        <v>81</v>
      </c>
      <c r="K45" s="6">
        <f t="shared" si="9"/>
        <v>42</v>
      </c>
      <c r="L45" s="16">
        <f t="shared" si="10"/>
        <v>0.023809523809523808</v>
      </c>
      <c r="M45" s="7">
        <f t="shared" si="11"/>
        <v>44</v>
      </c>
      <c r="N45" s="5">
        <v>2</v>
      </c>
    </row>
    <row r="46" spans="1:14" ht="12.75">
      <c r="A46" s="4">
        <v>1</v>
      </c>
      <c r="B46" s="5" t="s">
        <v>184</v>
      </c>
      <c r="C46" s="5" t="s">
        <v>22</v>
      </c>
      <c r="D46" s="5" t="s">
        <v>28</v>
      </c>
      <c r="E46" s="5" t="s">
        <v>15</v>
      </c>
      <c r="F46" s="6">
        <v>620</v>
      </c>
      <c r="G46" s="6">
        <v>438</v>
      </c>
      <c r="H46" s="17">
        <f t="shared" si="6"/>
        <v>0.7064516129032258</v>
      </c>
      <c r="I46" s="6">
        <f t="shared" si="7"/>
        <v>28</v>
      </c>
      <c r="J46" s="5">
        <f t="shared" si="8"/>
        <v>56</v>
      </c>
      <c r="K46" s="6">
        <f t="shared" si="9"/>
        <v>42</v>
      </c>
      <c r="L46" s="16">
        <f t="shared" si="10"/>
        <v>0.023809523809523808</v>
      </c>
      <c r="M46" s="7">
        <f t="shared" si="11"/>
        <v>44</v>
      </c>
      <c r="N46" s="5">
        <v>2</v>
      </c>
    </row>
    <row r="47" spans="2:14" ht="12">
      <c r="B47" s="5" t="s">
        <v>98</v>
      </c>
      <c r="C47" s="5" t="s">
        <v>51</v>
      </c>
      <c r="D47" s="5" t="s">
        <v>12</v>
      </c>
      <c r="E47" s="5" t="s">
        <v>51</v>
      </c>
      <c r="F47" s="6">
        <v>384</v>
      </c>
      <c r="G47" s="6">
        <v>315</v>
      </c>
      <c r="H47" s="17">
        <f t="shared" si="6"/>
        <v>0.8203125</v>
      </c>
      <c r="I47" s="6">
        <f t="shared" si="7"/>
        <v>61</v>
      </c>
      <c r="J47" s="5">
        <f t="shared" si="8"/>
        <v>26</v>
      </c>
      <c r="K47" s="6">
        <f t="shared" si="9"/>
        <v>43.5</v>
      </c>
      <c r="L47" s="16">
        <f t="shared" si="10"/>
        <v>0.022988505747126436</v>
      </c>
      <c r="M47" s="7">
        <f t="shared" si="11"/>
        <v>46</v>
      </c>
      <c r="N47" s="5">
        <v>2</v>
      </c>
    </row>
    <row r="48" spans="1:14" s="15" customFormat="1" ht="12.75">
      <c r="A48" s="4">
        <v>1</v>
      </c>
      <c r="B48" s="5" t="s">
        <v>41</v>
      </c>
      <c r="C48" s="5" t="s">
        <v>27</v>
      </c>
      <c r="D48" s="5" t="s">
        <v>12</v>
      </c>
      <c r="E48" s="5" t="s">
        <v>15</v>
      </c>
      <c r="F48" s="6">
        <v>347</v>
      </c>
      <c r="G48" s="6">
        <v>293</v>
      </c>
      <c r="H48" s="17">
        <f t="shared" si="6"/>
        <v>0.8443804034582133</v>
      </c>
      <c r="I48" s="6">
        <f t="shared" si="7"/>
        <v>71</v>
      </c>
      <c r="J48" s="5">
        <f t="shared" si="8"/>
        <v>18</v>
      </c>
      <c r="K48" s="6">
        <f t="shared" si="9"/>
        <v>44.5</v>
      </c>
      <c r="L48" s="16">
        <f t="shared" si="10"/>
        <v>0.02247191011235955</v>
      </c>
      <c r="M48" s="7">
        <f t="shared" si="11"/>
        <v>47</v>
      </c>
      <c r="N48" s="5">
        <v>2</v>
      </c>
    </row>
    <row r="49" spans="1:14" ht="12.75">
      <c r="A49" s="4">
        <v>1</v>
      </c>
      <c r="B49" s="5" t="s">
        <v>60</v>
      </c>
      <c r="C49" s="5" t="s">
        <v>19</v>
      </c>
      <c r="D49" s="5" t="s">
        <v>12</v>
      </c>
      <c r="E49" s="5" t="s">
        <v>19</v>
      </c>
      <c r="F49" s="6">
        <v>509</v>
      </c>
      <c r="G49" s="6">
        <v>376</v>
      </c>
      <c r="H49" s="17">
        <f t="shared" si="6"/>
        <v>0.7387033398821218</v>
      </c>
      <c r="I49" s="6">
        <f t="shared" si="7"/>
        <v>43</v>
      </c>
      <c r="J49" s="5">
        <f t="shared" si="8"/>
        <v>50</v>
      </c>
      <c r="K49" s="6">
        <f t="shared" si="9"/>
        <v>46.5</v>
      </c>
      <c r="L49" s="16">
        <f t="shared" si="10"/>
        <v>0.021505376344086023</v>
      </c>
      <c r="M49" s="7">
        <f t="shared" si="11"/>
        <v>48</v>
      </c>
      <c r="N49" s="5">
        <v>2</v>
      </c>
    </row>
    <row r="50" spans="2:14" ht="12">
      <c r="B50" s="5" t="s">
        <v>86</v>
      </c>
      <c r="C50" s="5" t="s">
        <v>51</v>
      </c>
      <c r="D50" s="5" t="s">
        <v>12</v>
      </c>
      <c r="E50" s="5" t="s">
        <v>51</v>
      </c>
      <c r="F50" s="5">
        <v>430</v>
      </c>
      <c r="G50" s="6">
        <v>331</v>
      </c>
      <c r="H50" s="17">
        <f t="shared" si="6"/>
        <v>0.7697674418604651</v>
      </c>
      <c r="I50" s="6">
        <f t="shared" si="7"/>
        <v>55</v>
      </c>
      <c r="J50" s="5">
        <f t="shared" si="8"/>
        <v>39</v>
      </c>
      <c r="K50" s="6">
        <f t="shared" si="9"/>
        <v>47</v>
      </c>
      <c r="L50" s="16">
        <f t="shared" si="10"/>
        <v>0.02127659574468085</v>
      </c>
      <c r="M50" s="7">
        <f t="shared" si="11"/>
        <v>49</v>
      </c>
      <c r="N50" s="19">
        <v>2</v>
      </c>
    </row>
    <row r="51" spans="1:14" ht="12.75">
      <c r="A51" s="4">
        <v>1</v>
      </c>
      <c r="B51" s="5" t="s">
        <v>65</v>
      </c>
      <c r="C51" s="5" t="s">
        <v>22</v>
      </c>
      <c r="D51" s="5" t="s">
        <v>12</v>
      </c>
      <c r="E51" s="5" t="s">
        <v>15</v>
      </c>
      <c r="F51" s="6">
        <v>230</v>
      </c>
      <c r="G51" s="6">
        <f>F51*0.96</f>
        <v>220.79999999999998</v>
      </c>
      <c r="H51" s="17">
        <f t="shared" si="6"/>
        <v>0.96</v>
      </c>
      <c r="I51" s="6">
        <f t="shared" si="7"/>
        <v>94</v>
      </c>
      <c r="J51" s="5">
        <f t="shared" si="8"/>
        <v>1</v>
      </c>
      <c r="K51" s="6">
        <f t="shared" si="9"/>
        <v>47.5</v>
      </c>
      <c r="L51" s="16">
        <f t="shared" si="10"/>
        <v>0.021052631578947368</v>
      </c>
      <c r="M51" s="7">
        <f t="shared" si="11"/>
        <v>50</v>
      </c>
      <c r="N51" s="5">
        <v>2</v>
      </c>
    </row>
    <row r="52" spans="1:14" ht="12.75">
      <c r="A52" s="4">
        <v>1</v>
      </c>
      <c r="B52" s="5" t="s">
        <v>64</v>
      </c>
      <c r="C52" s="5" t="s">
        <v>14</v>
      </c>
      <c r="D52" s="5" t="s">
        <v>12</v>
      </c>
      <c r="E52" s="5" t="s">
        <v>15</v>
      </c>
      <c r="F52" s="6">
        <v>361</v>
      </c>
      <c r="G52" s="6">
        <v>296</v>
      </c>
      <c r="H52" s="17">
        <f t="shared" si="6"/>
        <v>0.8199445983379502</v>
      </c>
      <c r="I52" s="6">
        <f t="shared" si="7"/>
        <v>69</v>
      </c>
      <c r="J52" s="5">
        <f t="shared" si="8"/>
        <v>27</v>
      </c>
      <c r="K52" s="6">
        <f t="shared" si="9"/>
        <v>48</v>
      </c>
      <c r="L52" s="16">
        <f t="shared" si="10"/>
        <v>0.020833333333333332</v>
      </c>
      <c r="M52" s="7">
        <f t="shared" si="11"/>
        <v>51</v>
      </c>
      <c r="N52" s="5">
        <v>2</v>
      </c>
    </row>
    <row r="53" spans="2:14" ht="12">
      <c r="B53" s="5" t="s">
        <v>89</v>
      </c>
      <c r="C53" s="5" t="s">
        <v>17</v>
      </c>
      <c r="D53" s="5" t="s">
        <v>12</v>
      </c>
      <c r="E53" s="5" t="s">
        <v>15</v>
      </c>
      <c r="F53" s="6">
        <v>451</v>
      </c>
      <c r="G53" s="6">
        <v>340</v>
      </c>
      <c r="H53" s="17">
        <f t="shared" si="6"/>
        <v>0.753880266075388</v>
      </c>
      <c r="I53" s="6">
        <f t="shared" si="7"/>
        <v>51</v>
      </c>
      <c r="J53" s="5">
        <f t="shared" si="8"/>
        <v>45</v>
      </c>
      <c r="K53" s="6">
        <f t="shared" si="9"/>
        <v>48</v>
      </c>
      <c r="L53" s="16">
        <f t="shared" si="10"/>
        <v>0.020833333333333332</v>
      </c>
      <c r="M53" s="7">
        <f t="shared" si="11"/>
        <v>51</v>
      </c>
      <c r="N53" s="5">
        <v>2</v>
      </c>
    </row>
    <row r="54" spans="1:14" s="15" customFormat="1" ht="12.75">
      <c r="A54" s="4"/>
      <c r="B54" s="5" t="s">
        <v>97</v>
      </c>
      <c r="C54" s="5" t="s">
        <v>11</v>
      </c>
      <c r="D54" s="5" t="s">
        <v>12</v>
      </c>
      <c r="E54" s="5" t="s">
        <v>11</v>
      </c>
      <c r="F54" s="6">
        <v>476</v>
      </c>
      <c r="G54" s="6">
        <v>352</v>
      </c>
      <c r="H54" s="17">
        <f t="shared" si="6"/>
        <v>0.7394957983193278</v>
      </c>
      <c r="I54" s="6">
        <f t="shared" si="7"/>
        <v>49</v>
      </c>
      <c r="J54" s="5">
        <f t="shared" si="8"/>
        <v>49</v>
      </c>
      <c r="K54" s="6">
        <f t="shared" si="9"/>
        <v>49</v>
      </c>
      <c r="L54" s="16">
        <f t="shared" si="10"/>
        <v>0.02040816326530612</v>
      </c>
      <c r="M54" s="7">
        <f t="shared" si="11"/>
        <v>53</v>
      </c>
      <c r="N54" s="5">
        <v>2</v>
      </c>
    </row>
    <row r="55" spans="1:14" s="15" customFormat="1" ht="12.75">
      <c r="A55" s="4">
        <v>1</v>
      </c>
      <c r="B55" s="9" t="s">
        <v>84</v>
      </c>
      <c r="C55" s="5" t="s">
        <v>68</v>
      </c>
      <c r="D55" s="5" t="s">
        <v>12</v>
      </c>
      <c r="E55" s="5" t="s">
        <v>68</v>
      </c>
      <c r="F55" s="6">
        <v>529</v>
      </c>
      <c r="G55" s="6">
        <v>374</v>
      </c>
      <c r="H55" s="17">
        <f t="shared" si="6"/>
        <v>0.7069943289224953</v>
      </c>
      <c r="I55" s="6">
        <f t="shared" si="7"/>
        <v>44</v>
      </c>
      <c r="J55" s="5">
        <f t="shared" si="8"/>
        <v>55</v>
      </c>
      <c r="K55" s="6">
        <f t="shared" si="9"/>
        <v>49.5</v>
      </c>
      <c r="L55" s="16">
        <f t="shared" si="10"/>
        <v>0.020202020202020204</v>
      </c>
      <c r="M55" s="7">
        <f t="shared" si="11"/>
        <v>54</v>
      </c>
      <c r="N55" s="5">
        <v>2</v>
      </c>
    </row>
    <row r="56" spans="1:14" ht="12.75">
      <c r="A56" s="4">
        <v>1</v>
      </c>
      <c r="B56" s="5" t="s">
        <v>66</v>
      </c>
      <c r="C56" s="5" t="s">
        <v>14</v>
      </c>
      <c r="D56" s="5" t="s">
        <v>12</v>
      </c>
      <c r="E56" s="5" t="s">
        <v>15</v>
      </c>
      <c r="F56" s="6">
        <v>306</v>
      </c>
      <c r="G56" s="6">
        <v>256</v>
      </c>
      <c r="H56" s="17">
        <f t="shared" si="6"/>
        <v>0.8366013071895425</v>
      </c>
      <c r="I56" s="6">
        <f t="shared" si="7"/>
        <v>80</v>
      </c>
      <c r="J56" s="5">
        <f t="shared" si="8"/>
        <v>19</v>
      </c>
      <c r="K56" s="6">
        <f t="shared" si="9"/>
        <v>49.5</v>
      </c>
      <c r="L56" s="16">
        <f t="shared" si="10"/>
        <v>0.020202020202020204</v>
      </c>
      <c r="M56" s="7">
        <f t="shared" si="11"/>
        <v>54</v>
      </c>
      <c r="N56" s="5">
        <v>2</v>
      </c>
    </row>
    <row r="57" spans="1:14" ht="12.75">
      <c r="A57" s="4">
        <v>1</v>
      </c>
      <c r="B57" s="5" t="s">
        <v>82</v>
      </c>
      <c r="C57" s="5" t="s">
        <v>68</v>
      </c>
      <c r="D57" s="5" t="s">
        <v>12</v>
      </c>
      <c r="E57" s="5" t="s">
        <v>68</v>
      </c>
      <c r="F57" s="6">
        <v>417</v>
      </c>
      <c r="G57" s="6">
        <v>319</v>
      </c>
      <c r="H57" s="17">
        <f t="shared" si="6"/>
        <v>0.7649880095923262</v>
      </c>
      <c r="I57" s="6">
        <f t="shared" si="7"/>
        <v>59</v>
      </c>
      <c r="J57" s="5">
        <f t="shared" si="8"/>
        <v>42</v>
      </c>
      <c r="K57" s="6">
        <f t="shared" si="9"/>
        <v>50.5</v>
      </c>
      <c r="L57" s="16">
        <f t="shared" si="10"/>
        <v>0.019801980198019802</v>
      </c>
      <c r="M57" s="7">
        <f t="shared" si="11"/>
        <v>56</v>
      </c>
      <c r="N57" s="5">
        <v>2</v>
      </c>
    </row>
    <row r="58" spans="2:14" ht="12.75">
      <c r="B58" s="5" t="s">
        <v>100</v>
      </c>
      <c r="C58" s="5" t="s">
        <v>68</v>
      </c>
      <c r="D58" s="5" t="s">
        <v>12</v>
      </c>
      <c r="E58" s="5" t="s">
        <v>68</v>
      </c>
      <c r="F58" s="6">
        <v>489</v>
      </c>
      <c r="G58" s="6">
        <v>355</v>
      </c>
      <c r="H58" s="17">
        <f t="shared" si="6"/>
        <v>0.7259713701431493</v>
      </c>
      <c r="I58" s="6">
        <f t="shared" si="7"/>
        <v>47</v>
      </c>
      <c r="J58" s="5">
        <f t="shared" si="8"/>
        <v>54</v>
      </c>
      <c r="K58" s="6">
        <f t="shared" si="9"/>
        <v>50.5</v>
      </c>
      <c r="L58" s="16">
        <f t="shared" si="10"/>
        <v>0.019801980198019802</v>
      </c>
      <c r="M58" s="7">
        <f t="shared" si="11"/>
        <v>56</v>
      </c>
      <c r="N58" s="5">
        <v>2</v>
      </c>
    </row>
    <row r="59" spans="1:14" ht="12.75">
      <c r="A59" s="4">
        <v>1</v>
      </c>
      <c r="B59" s="5" t="s">
        <v>90</v>
      </c>
      <c r="C59" s="5" t="s">
        <v>22</v>
      </c>
      <c r="D59" s="5" t="s">
        <v>12</v>
      </c>
      <c r="E59" s="5" t="s">
        <v>15</v>
      </c>
      <c r="F59" s="6">
        <v>401</v>
      </c>
      <c r="G59" s="6">
        <v>310</v>
      </c>
      <c r="H59" s="17">
        <f t="shared" si="6"/>
        <v>0.773067331670823</v>
      </c>
      <c r="I59" s="6">
        <f t="shared" si="7"/>
        <v>65</v>
      </c>
      <c r="J59" s="5">
        <f t="shared" si="8"/>
        <v>37</v>
      </c>
      <c r="K59" s="6">
        <f t="shared" si="9"/>
        <v>51</v>
      </c>
      <c r="L59" s="16">
        <f t="shared" si="10"/>
        <v>0.0196078431372549</v>
      </c>
      <c r="M59" s="7">
        <f t="shared" si="11"/>
        <v>58</v>
      </c>
      <c r="N59" s="5">
        <v>2</v>
      </c>
    </row>
    <row r="60" spans="1:14" ht="12.75">
      <c r="A60" s="4">
        <v>1</v>
      </c>
      <c r="B60" s="5" t="s">
        <v>88</v>
      </c>
      <c r="C60" s="5" t="s">
        <v>79</v>
      </c>
      <c r="D60" s="5" t="s">
        <v>20</v>
      </c>
      <c r="E60" s="5" t="s">
        <v>80</v>
      </c>
      <c r="F60" s="6">
        <v>712</v>
      </c>
      <c r="G60" s="6">
        <v>414</v>
      </c>
      <c r="H60" s="17">
        <f t="shared" si="6"/>
        <v>0.5814606741573034</v>
      </c>
      <c r="I60" s="6">
        <f t="shared" si="7"/>
        <v>31</v>
      </c>
      <c r="J60" s="5">
        <f t="shared" si="8"/>
        <v>74</v>
      </c>
      <c r="K60" s="6">
        <f t="shared" si="9"/>
        <v>52.5</v>
      </c>
      <c r="L60" s="16">
        <f t="shared" si="10"/>
        <v>0.01904761904761905</v>
      </c>
      <c r="M60" s="7">
        <f t="shared" si="11"/>
        <v>59</v>
      </c>
      <c r="N60" s="5">
        <v>2</v>
      </c>
    </row>
    <row r="61" spans="1:14" ht="12.75">
      <c r="A61" s="4">
        <v>1</v>
      </c>
      <c r="B61" s="5" t="s">
        <v>83</v>
      </c>
      <c r="C61" s="5" t="s">
        <v>79</v>
      </c>
      <c r="D61" s="5" t="s">
        <v>28</v>
      </c>
      <c r="E61" s="5" t="s">
        <v>80</v>
      </c>
      <c r="F61" s="6">
        <v>1758</v>
      </c>
      <c r="G61" s="6">
        <v>706</v>
      </c>
      <c r="H61" s="17">
        <f t="shared" si="6"/>
        <v>0.40159271899886234</v>
      </c>
      <c r="I61" s="6">
        <f t="shared" si="7"/>
        <v>6</v>
      </c>
      <c r="J61" s="5">
        <f t="shared" si="8"/>
        <v>99</v>
      </c>
      <c r="K61" s="6">
        <f t="shared" si="9"/>
        <v>52.5</v>
      </c>
      <c r="L61" s="16">
        <f t="shared" si="10"/>
        <v>0.01904761904761905</v>
      </c>
      <c r="M61" s="7">
        <f t="shared" si="11"/>
        <v>59</v>
      </c>
      <c r="N61" s="5">
        <v>2</v>
      </c>
    </row>
    <row r="62" spans="1:14" ht="12.75">
      <c r="A62" s="4">
        <v>1</v>
      </c>
      <c r="B62" s="5" t="s">
        <v>76</v>
      </c>
      <c r="C62" s="5" t="s">
        <v>19</v>
      </c>
      <c r="D62" s="5" t="s">
        <v>12</v>
      </c>
      <c r="E62" s="5" t="s">
        <v>19</v>
      </c>
      <c r="F62" s="6">
        <v>593</v>
      </c>
      <c r="G62" s="6">
        <v>384</v>
      </c>
      <c r="H62" s="17">
        <f t="shared" si="6"/>
        <v>0.6475548060708263</v>
      </c>
      <c r="I62" s="6">
        <f t="shared" si="7"/>
        <v>40</v>
      </c>
      <c r="J62" s="5">
        <f t="shared" si="8"/>
        <v>67</v>
      </c>
      <c r="K62" s="6">
        <f t="shared" si="9"/>
        <v>53.5</v>
      </c>
      <c r="L62" s="16">
        <f t="shared" si="10"/>
        <v>0.018691588785046728</v>
      </c>
      <c r="M62" s="7">
        <f t="shared" si="11"/>
        <v>61</v>
      </c>
      <c r="N62" s="5">
        <v>2</v>
      </c>
    </row>
    <row r="63" spans="2:14" ht="12.75">
      <c r="B63" s="5" t="s">
        <v>31</v>
      </c>
      <c r="C63" s="5" t="s">
        <v>11</v>
      </c>
      <c r="D63" s="5" t="s">
        <v>12</v>
      </c>
      <c r="E63" s="5" t="s">
        <v>11</v>
      </c>
      <c r="F63" s="6">
        <v>419</v>
      </c>
      <c r="G63" s="6">
        <v>314</v>
      </c>
      <c r="H63" s="17">
        <f t="shared" si="6"/>
        <v>0.7494033412887828</v>
      </c>
      <c r="I63" s="6">
        <f t="shared" si="7"/>
        <v>63</v>
      </c>
      <c r="J63" s="5">
        <f t="shared" si="8"/>
        <v>46</v>
      </c>
      <c r="K63" s="6">
        <f t="shared" si="9"/>
        <v>54.5</v>
      </c>
      <c r="L63" s="16">
        <f t="shared" si="10"/>
        <v>0.01834862385321101</v>
      </c>
      <c r="M63" s="7">
        <f t="shared" si="11"/>
        <v>62</v>
      </c>
      <c r="N63" s="5">
        <v>2</v>
      </c>
    </row>
    <row r="64" spans="1:14" ht="12.75">
      <c r="A64" s="4">
        <v>1</v>
      </c>
      <c r="B64" s="5" t="s">
        <v>52</v>
      </c>
      <c r="C64" s="5" t="s">
        <v>19</v>
      </c>
      <c r="D64" s="5" t="s">
        <v>12</v>
      </c>
      <c r="E64" s="5" t="s">
        <v>19</v>
      </c>
      <c r="F64" s="6">
        <v>403</v>
      </c>
      <c r="G64" s="6">
        <v>306</v>
      </c>
      <c r="H64" s="17">
        <f t="shared" si="6"/>
        <v>0.7593052109181141</v>
      </c>
      <c r="I64" s="6">
        <f t="shared" si="7"/>
        <v>67</v>
      </c>
      <c r="J64" s="5">
        <f t="shared" si="8"/>
        <v>43</v>
      </c>
      <c r="K64" s="6">
        <f t="shared" si="9"/>
        <v>55</v>
      </c>
      <c r="L64" s="16">
        <f t="shared" si="10"/>
        <v>0.01818181818181818</v>
      </c>
      <c r="M64" s="7">
        <f t="shared" si="11"/>
        <v>63</v>
      </c>
      <c r="N64" s="5">
        <v>2</v>
      </c>
    </row>
    <row r="65" spans="2:14" ht="12.75">
      <c r="B65" s="5" t="s">
        <v>69</v>
      </c>
      <c r="C65" s="5" t="s">
        <v>70</v>
      </c>
      <c r="D65" s="5" t="s">
        <v>28</v>
      </c>
      <c r="E65" s="5" t="s">
        <v>15</v>
      </c>
      <c r="F65" s="6">
        <v>1032</v>
      </c>
      <c r="G65" s="6">
        <v>482</v>
      </c>
      <c r="H65" s="17">
        <f t="shared" si="6"/>
        <v>0.46705426356589147</v>
      </c>
      <c r="I65" s="6">
        <f t="shared" si="7"/>
        <v>23</v>
      </c>
      <c r="J65" s="5">
        <f t="shared" si="8"/>
        <v>88</v>
      </c>
      <c r="K65" s="6">
        <f t="shared" si="9"/>
        <v>55.5</v>
      </c>
      <c r="L65" s="16">
        <f t="shared" si="10"/>
        <v>0.018018018018018018</v>
      </c>
      <c r="M65" s="7">
        <f t="shared" si="11"/>
        <v>64</v>
      </c>
      <c r="N65" s="5">
        <v>2</v>
      </c>
    </row>
    <row r="66" spans="2:14" ht="12.75">
      <c r="B66" s="5" t="s">
        <v>93</v>
      </c>
      <c r="C66" s="5" t="s">
        <v>11</v>
      </c>
      <c r="D66" s="5" t="s">
        <v>12</v>
      </c>
      <c r="E66" s="5" t="s">
        <v>11</v>
      </c>
      <c r="F66" s="6">
        <v>406</v>
      </c>
      <c r="G66" s="6">
        <v>302</v>
      </c>
      <c r="H66" s="17">
        <f aca="true" t="shared" si="12" ref="H66:H97">G66/F66</f>
        <v>0.7438423645320197</v>
      </c>
      <c r="I66" s="6">
        <f aca="true" t="shared" si="13" ref="I66:I97">RANK(G66,G$2:G$146)</f>
        <v>68</v>
      </c>
      <c r="J66" s="5">
        <f aca="true" t="shared" si="14" ref="J66:J97">RANK(H66,H$2:H$146)</f>
        <v>47</v>
      </c>
      <c r="K66" s="6">
        <f aca="true" t="shared" si="15" ref="K66:K97">(I66+J66)/2</f>
        <v>57.5</v>
      </c>
      <c r="L66" s="16">
        <f aca="true" t="shared" si="16" ref="L66:L97">1/K66</f>
        <v>0.017391304347826087</v>
      </c>
      <c r="M66" s="7">
        <f aca="true" t="shared" si="17" ref="M66:M97">RANK(L66,L$2:L$146)</f>
        <v>65</v>
      </c>
      <c r="N66" s="5">
        <v>2</v>
      </c>
    </row>
    <row r="67" spans="2:14" ht="12.75">
      <c r="B67" s="5" t="s">
        <v>74</v>
      </c>
      <c r="C67" s="5" t="s">
        <v>19</v>
      </c>
      <c r="D67" s="5" t="s">
        <v>12</v>
      </c>
      <c r="E67" s="5" t="s">
        <v>19</v>
      </c>
      <c r="F67" s="6">
        <v>431</v>
      </c>
      <c r="G67" s="6">
        <v>313</v>
      </c>
      <c r="H67" s="17">
        <f t="shared" si="12"/>
        <v>0.7262180974477959</v>
      </c>
      <c r="I67" s="6">
        <f t="shared" si="13"/>
        <v>64</v>
      </c>
      <c r="J67" s="5">
        <f t="shared" si="14"/>
        <v>53</v>
      </c>
      <c r="K67" s="6">
        <f t="shared" si="15"/>
        <v>58.5</v>
      </c>
      <c r="L67" s="16">
        <f t="shared" si="16"/>
        <v>0.017094017094017096</v>
      </c>
      <c r="M67" s="7">
        <f t="shared" si="17"/>
        <v>66</v>
      </c>
      <c r="N67" s="5">
        <v>2</v>
      </c>
    </row>
    <row r="68" spans="1:14" ht="12.75">
      <c r="A68" s="4">
        <v>1</v>
      </c>
      <c r="B68" s="5" t="s">
        <v>77</v>
      </c>
      <c r="C68" s="5" t="s">
        <v>22</v>
      </c>
      <c r="D68" s="5" t="s">
        <v>20</v>
      </c>
      <c r="E68" s="5" t="s">
        <v>15</v>
      </c>
      <c r="F68" s="6">
        <v>309</v>
      </c>
      <c r="G68" s="6">
        <v>239</v>
      </c>
      <c r="H68" s="17">
        <f t="shared" si="12"/>
        <v>0.7734627831715211</v>
      </c>
      <c r="I68" s="6">
        <f t="shared" si="13"/>
        <v>89</v>
      </c>
      <c r="J68" s="5">
        <f t="shared" si="14"/>
        <v>36</v>
      </c>
      <c r="K68" s="6">
        <f t="shared" si="15"/>
        <v>62.5</v>
      </c>
      <c r="L68" s="16">
        <f t="shared" si="16"/>
        <v>0.016</v>
      </c>
      <c r="M68" s="7">
        <f t="shared" si="17"/>
        <v>67</v>
      </c>
      <c r="N68" s="5">
        <v>2</v>
      </c>
    </row>
    <row r="69" spans="2:14" ht="12.75">
      <c r="B69" s="5" t="s">
        <v>94</v>
      </c>
      <c r="C69" s="5" t="s">
        <v>92</v>
      </c>
      <c r="D69" s="5" t="s">
        <v>28</v>
      </c>
      <c r="E69" s="5" t="s">
        <v>80</v>
      </c>
      <c r="F69" s="6">
        <v>1818</v>
      </c>
      <c r="G69" s="6">
        <v>532</v>
      </c>
      <c r="H69" s="17">
        <f t="shared" si="12"/>
        <v>0.29262926292629265</v>
      </c>
      <c r="I69" s="6">
        <f t="shared" si="13"/>
        <v>18</v>
      </c>
      <c r="J69" s="5">
        <f t="shared" si="14"/>
        <v>109</v>
      </c>
      <c r="K69" s="6">
        <f t="shared" si="15"/>
        <v>63.5</v>
      </c>
      <c r="L69" s="16">
        <f t="shared" si="16"/>
        <v>0.015748031496062992</v>
      </c>
      <c r="M69" s="7">
        <f t="shared" si="17"/>
        <v>68</v>
      </c>
      <c r="N69" s="5">
        <v>2</v>
      </c>
    </row>
    <row r="70" spans="1:14" ht="12.75">
      <c r="A70" s="4">
        <v>1</v>
      </c>
      <c r="B70" s="5" t="s">
        <v>30</v>
      </c>
      <c r="C70" s="5" t="s">
        <v>22</v>
      </c>
      <c r="D70" s="5" t="s">
        <v>12</v>
      </c>
      <c r="E70" s="5" t="s">
        <v>15</v>
      </c>
      <c r="F70" s="6">
        <v>376</v>
      </c>
      <c r="G70" s="6">
        <v>276</v>
      </c>
      <c r="H70" s="17">
        <f t="shared" si="12"/>
        <v>0.7340425531914894</v>
      </c>
      <c r="I70" s="6">
        <f t="shared" si="13"/>
        <v>77</v>
      </c>
      <c r="J70" s="5">
        <f t="shared" si="14"/>
        <v>52</v>
      </c>
      <c r="K70" s="6">
        <f t="shared" si="15"/>
        <v>64.5</v>
      </c>
      <c r="L70" s="16">
        <f t="shared" si="16"/>
        <v>0.015503875968992248</v>
      </c>
      <c r="M70" s="7">
        <f t="shared" si="17"/>
        <v>69</v>
      </c>
      <c r="N70" s="5">
        <v>2</v>
      </c>
    </row>
    <row r="71" spans="1:14" ht="12.75">
      <c r="A71" s="4">
        <v>1</v>
      </c>
      <c r="B71" s="5" t="s">
        <v>72</v>
      </c>
      <c r="C71" s="5" t="s">
        <v>68</v>
      </c>
      <c r="D71" s="5" t="s">
        <v>12</v>
      </c>
      <c r="E71" s="5" t="s">
        <v>68</v>
      </c>
      <c r="F71" s="6">
        <v>401</v>
      </c>
      <c r="G71" s="6">
        <v>281</v>
      </c>
      <c r="H71" s="17">
        <f t="shared" si="12"/>
        <v>0.7007481296758105</v>
      </c>
      <c r="I71" s="6">
        <f t="shared" si="13"/>
        <v>75</v>
      </c>
      <c r="J71" s="5">
        <f t="shared" si="14"/>
        <v>57</v>
      </c>
      <c r="K71" s="6">
        <f t="shared" si="15"/>
        <v>66</v>
      </c>
      <c r="L71" s="16">
        <f t="shared" si="16"/>
        <v>0.015151515151515152</v>
      </c>
      <c r="M71" s="7">
        <f t="shared" si="17"/>
        <v>70</v>
      </c>
      <c r="N71" s="5">
        <v>2</v>
      </c>
    </row>
    <row r="72" spans="2:14" ht="12.75">
      <c r="B72" s="5" t="s">
        <v>104</v>
      </c>
      <c r="C72" s="5" t="s">
        <v>92</v>
      </c>
      <c r="D72" s="5" t="s">
        <v>20</v>
      </c>
      <c r="E72" s="5" t="s">
        <v>80</v>
      </c>
      <c r="F72" s="6">
        <v>825</v>
      </c>
      <c r="G72" s="6">
        <v>381</v>
      </c>
      <c r="H72" s="17">
        <f t="shared" si="12"/>
        <v>0.4618181818181818</v>
      </c>
      <c r="I72" s="6">
        <f t="shared" si="13"/>
        <v>42</v>
      </c>
      <c r="J72" s="5">
        <f t="shared" si="14"/>
        <v>91</v>
      </c>
      <c r="K72" s="6">
        <f t="shared" si="15"/>
        <v>66.5</v>
      </c>
      <c r="L72" s="16">
        <f t="shared" si="16"/>
        <v>0.015037593984962405</v>
      </c>
      <c r="M72" s="7">
        <f t="shared" si="17"/>
        <v>71</v>
      </c>
      <c r="N72" s="5">
        <v>2</v>
      </c>
    </row>
    <row r="73" spans="2:14" ht="12.75">
      <c r="B73" s="5" t="s">
        <v>113</v>
      </c>
      <c r="C73" s="5" t="s">
        <v>11</v>
      </c>
      <c r="D73" s="5" t="s">
        <v>28</v>
      </c>
      <c r="E73" s="5" t="s">
        <v>11</v>
      </c>
      <c r="F73" s="6">
        <v>234</v>
      </c>
      <c r="G73" s="6">
        <v>189</v>
      </c>
      <c r="H73" s="17">
        <f t="shared" si="12"/>
        <v>0.8076923076923077</v>
      </c>
      <c r="I73" s="6">
        <f t="shared" si="13"/>
        <v>102</v>
      </c>
      <c r="J73" s="5">
        <f t="shared" si="14"/>
        <v>31</v>
      </c>
      <c r="K73" s="6">
        <f t="shared" si="15"/>
        <v>66.5</v>
      </c>
      <c r="L73" s="16">
        <f t="shared" si="16"/>
        <v>0.015037593984962405</v>
      </c>
      <c r="M73" s="7">
        <f t="shared" si="17"/>
        <v>71</v>
      </c>
      <c r="N73" s="5">
        <v>2</v>
      </c>
    </row>
    <row r="74" spans="1:14" ht="12.75">
      <c r="A74" s="4">
        <v>1</v>
      </c>
      <c r="B74" s="5" t="s">
        <v>73</v>
      </c>
      <c r="C74" s="5" t="s">
        <v>70</v>
      </c>
      <c r="D74" s="5" t="s">
        <v>12</v>
      </c>
      <c r="E74" s="5" t="s">
        <v>15</v>
      </c>
      <c r="F74" s="6">
        <v>428</v>
      </c>
      <c r="G74" s="6">
        <v>284</v>
      </c>
      <c r="H74" s="17">
        <f t="shared" si="12"/>
        <v>0.6635514018691588</v>
      </c>
      <c r="I74" s="6">
        <f t="shared" si="13"/>
        <v>74</v>
      </c>
      <c r="J74" s="5">
        <f t="shared" si="14"/>
        <v>63</v>
      </c>
      <c r="K74" s="6">
        <f t="shared" si="15"/>
        <v>68.5</v>
      </c>
      <c r="L74" s="16">
        <f t="shared" si="16"/>
        <v>0.014598540145985401</v>
      </c>
      <c r="M74" s="7">
        <f t="shared" si="17"/>
        <v>73</v>
      </c>
      <c r="N74" s="5">
        <v>2</v>
      </c>
    </row>
    <row r="75" spans="2:14" ht="12.75">
      <c r="B75" s="5" t="s">
        <v>102</v>
      </c>
      <c r="C75" s="5" t="s">
        <v>22</v>
      </c>
      <c r="D75" s="5" t="s">
        <v>12</v>
      </c>
      <c r="E75" s="5" t="s">
        <v>15</v>
      </c>
      <c r="F75" s="6">
        <v>561</v>
      </c>
      <c r="G75" s="6">
        <v>316</v>
      </c>
      <c r="H75" s="17">
        <f t="shared" si="12"/>
        <v>0.5632798573975044</v>
      </c>
      <c r="I75" s="6">
        <f t="shared" si="13"/>
        <v>60</v>
      </c>
      <c r="J75" s="5">
        <f t="shared" si="14"/>
        <v>77</v>
      </c>
      <c r="K75" s="6">
        <f t="shared" si="15"/>
        <v>68.5</v>
      </c>
      <c r="L75" s="16">
        <f t="shared" si="16"/>
        <v>0.014598540145985401</v>
      </c>
      <c r="M75" s="7">
        <f t="shared" si="17"/>
        <v>73</v>
      </c>
      <c r="N75" s="5">
        <v>2</v>
      </c>
    </row>
    <row r="76" spans="1:14" ht="12.75">
      <c r="A76" s="4">
        <v>1</v>
      </c>
      <c r="B76" s="5" t="s">
        <v>109</v>
      </c>
      <c r="C76" s="5" t="s">
        <v>79</v>
      </c>
      <c r="D76" s="5" t="s">
        <v>20</v>
      </c>
      <c r="E76" s="5" t="s">
        <v>80</v>
      </c>
      <c r="F76" s="6">
        <v>674</v>
      </c>
      <c r="G76" s="6">
        <v>329</v>
      </c>
      <c r="H76" s="17">
        <f t="shared" si="12"/>
        <v>0.48813056379821956</v>
      </c>
      <c r="I76" s="6">
        <f t="shared" si="13"/>
        <v>56</v>
      </c>
      <c r="J76" s="5">
        <f t="shared" si="14"/>
        <v>83</v>
      </c>
      <c r="K76" s="6">
        <f t="shared" si="15"/>
        <v>69.5</v>
      </c>
      <c r="L76" s="16">
        <f t="shared" si="16"/>
        <v>0.014388489208633094</v>
      </c>
      <c r="M76" s="7">
        <f t="shared" si="17"/>
        <v>75</v>
      </c>
      <c r="N76" s="19">
        <v>3</v>
      </c>
    </row>
    <row r="77" spans="2:14" ht="12.75">
      <c r="B77" s="5" t="s">
        <v>106</v>
      </c>
      <c r="C77" s="5" t="s">
        <v>96</v>
      </c>
      <c r="D77" s="5" t="s">
        <v>28</v>
      </c>
      <c r="E77" s="5" t="s">
        <v>15</v>
      </c>
      <c r="F77" s="6">
        <v>1570</v>
      </c>
      <c r="G77" s="6">
        <v>431</v>
      </c>
      <c r="H77" s="17">
        <f t="shared" si="12"/>
        <v>0.27452229299363057</v>
      </c>
      <c r="I77" s="6">
        <f t="shared" si="13"/>
        <v>29</v>
      </c>
      <c r="J77" s="5">
        <f t="shared" si="14"/>
        <v>113</v>
      </c>
      <c r="K77" s="6">
        <f t="shared" si="15"/>
        <v>71</v>
      </c>
      <c r="L77" s="16">
        <f t="shared" si="16"/>
        <v>0.014084507042253521</v>
      </c>
      <c r="M77" s="7">
        <f t="shared" si="17"/>
        <v>76</v>
      </c>
      <c r="N77" s="5">
        <v>3</v>
      </c>
    </row>
    <row r="78" spans="1:14" ht="12.75">
      <c r="A78" s="4">
        <v>1</v>
      </c>
      <c r="B78" s="5" t="s">
        <v>95</v>
      </c>
      <c r="C78" s="5" t="s">
        <v>96</v>
      </c>
      <c r="D78" s="5" t="s">
        <v>12</v>
      </c>
      <c r="E78" s="5" t="s">
        <v>15</v>
      </c>
      <c r="F78" s="6">
        <v>361</v>
      </c>
      <c r="G78" s="6">
        <v>245</v>
      </c>
      <c r="H78" s="17">
        <f t="shared" si="12"/>
        <v>0.6786703601108033</v>
      </c>
      <c r="I78" s="6">
        <f t="shared" si="13"/>
        <v>84</v>
      </c>
      <c r="J78" s="5">
        <f t="shared" si="14"/>
        <v>60</v>
      </c>
      <c r="K78" s="6">
        <f t="shared" si="15"/>
        <v>72</v>
      </c>
      <c r="L78" s="16">
        <f t="shared" si="16"/>
        <v>0.013888888888888888</v>
      </c>
      <c r="M78" s="7">
        <f t="shared" si="17"/>
        <v>77</v>
      </c>
      <c r="N78" s="5">
        <v>3</v>
      </c>
    </row>
    <row r="79" spans="1:14" ht="12.75">
      <c r="A79" s="4">
        <v>1</v>
      </c>
      <c r="B79" s="5" t="s">
        <v>78</v>
      </c>
      <c r="C79" s="5" t="s">
        <v>79</v>
      </c>
      <c r="D79" s="5" t="s">
        <v>12</v>
      </c>
      <c r="E79" s="5" t="s">
        <v>80</v>
      </c>
      <c r="F79" s="6">
        <v>442</v>
      </c>
      <c r="G79" s="6">
        <v>277</v>
      </c>
      <c r="H79" s="17">
        <f t="shared" si="12"/>
        <v>0.6266968325791855</v>
      </c>
      <c r="I79" s="6">
        <f t="shared" si="13"/>
        <v>76</v>
      </c>
      <c r="J79" s="5">
        <f t="shared" si="14"/>
        <v>71</v>
      </c>
      <c r="K79" s="6">
        <f t="shared" si="15"/>
        <v>73.5</v>
      </c>
      <c r="L79" s="16">
        <f t="shared" si="16"/>
        <v>0.013605442176870748</v>
      </c>
      <c r="M79" s="7">
        <f t="shared" si="17"/>
        <v>78</v>
      </c>
      <c r="N79" s="5">
        <v>3</v>
      </c>
    </row>
    <row r="80" spans="1:14" ht="12.75">
      <c r="A80" s="4">
        <v>1</v>
      </c>
      <c r="B80" s="5" t="s">
        <v>91</v>
      </c>
      <c r="C80" s="5" t="s">
        <v>92</v>
      </c>
      <c r="D80" s="5" t="s">
        <v>12</v>
      </c>
      <c r="E80" s="5" t="s">
        <v>80</v>
      </c>
      <c r="F80" s="6">
        <v>504</v>
      </c>
      <c r="G80" s="6">
        <v>292</v>
      </c>
      <c r="H80" s="17">
        <f t="shared" si="12"/>
        <v>0.5793650793650794</v>
      </c>
      <c r="I80" s="6">
        <f t="shared" si="13"/>
        <v>72</v>
      </c>
      <c r="J80" s="5">
        <f t="shared" si="14"/>
        <v>75</v>
      </c>
      <c r="K80" s="6">
        <f t="shared" si="15"/>
        <v>73.5</v>
      </c>
      <c r="L80" s="16">
        <f t="shared" si="16"/>
        <v>0.013605442176870748</v>
      </c>
      <c r="M80" s="7">
        <f t="shared" si="17"/>
        <v>78</v>
      </c>
      <c r="N80" s="5">
        <v>3</v>
      </c>
    </row>
    <row r="81" spans="2:14" ht="12.75">
      <c r="B81" s="5" t="s">
        <v>101</v>
      </c>
      <c r="C81" s="5" t="s">
        <v>70</v>
      </c>
      <c r="D81" s="5" t="s">
        <v>12</v>
      </c>
      <c r="E81" s="5" t="s">
        <v>15</v>
      </c>
      <c r="F81" s="6">
        <v>345</v>
      </c>
      <c r="G81" s="6">
        <v>239</v>
      </c>
      <c r="H81" s="17">
        <f t="shared" si="12"/>
        <v>0.6927536231884058</v>
      </c>
      <c r="I81" s="6">
        <f t="shared" si="13"/>
        <v>89</v>
      </c>
      <c r="J81" s="5">
        <f t="shared" si="14"/>
        <v>59</v>
      </c>
      <c r="K81" s="6">
        <f t="shared" si="15"/>
        <v>74</v>
      </c>
      <c r="L81" s="16">
        <f t="shared" si="16"/>
        <v>0.013513513513513514</v>
      </c>
      <c r="M81" s="7">
        <f t="shared" si="17"/>
        <v>80</v>
      </c>
      <c r="N81" s="5">
        <v>3</v>
      </c>
    </row>
    <row r="82" spans="1:14" ht="12.75">
      <c r="A82" s="4">
        <v>1</v>
      </c>
      <c r="B82" s="5" t="s">
        <v>99</v>
      </c>
      <c r="C82" s="5" t="s">
        <v>27</v>
      </c>
      <c r="D82" s="5" t="s">
        <v>12</v>
      </c>
      <c r="E82" s="5" t="s">
        <v>15</v>
      </c>
      <c r="F82" s="6">
        <v>365</v>
      </c>
      <c r="G82" s="6">
        <v>241</v>
      </c>
      <c r="H82" s="17">
        <f t="shared" si="12"/>
        <v>0.6602739726027397</v>
      </c>
      <c r="I82" s="6">
        <f t="shared" si="13"/>
        <v>86</v>
      </c>
      <c r="J82" s="5">
        <f t="shared" si="14"/>
        <v>64</v>
      </c>
      <c r="K82" s="6">
        <f t="shared" si="15"/>
        <v>75</v>
      </c>
      <c r="L82" s="16">
        <f t="shared" si="16"/>
        <v>0.013333333333333334</v>
      </c>
      <c r="M82" s="7">
        <f t="shared" si="17"/>
        <v>81</v>
      </c>
      <c r="N82" s="5">
        <v>3</v>
      </c>
    </row>
    <row r="83" spans="2:14" ht="12.75">
      <c r="B83" s="9" t="s">
        <v>120</v>
      </c>
      <c r="C83" s="9" t="s">
        <v>11</v>
      </c>
      <c r="D83" s="5" t="s">
        <v>20</v>
      </c>
      <c r="E83" s="9" t="s">
        <v>11</v>
      </c>
      <c r="F83" s="6">
        <v>659</v>
      </c>
      <c r="G83" s="6">
        <v>309</v>
      </c>
      <c r="H83" s="17">
        <f t="shared" si="12"/>
        <v>0.46889226100151743</v>
      </c>
      <c r="I83" s="6">
        <f t="shared" si="13"/>
        <v>66</v>
      </c>
      <c r="J83" s="5">
        <f t="shared" si="14"/>
        <v>87</v>
      </c>
      <c r="K83" s="18">
        <f t="shared" si="15"/>
        <v>76.5</v>
      </c>
      <c r="L83" s="16">
        <f t="shared" si="16"/>
        <v>0.013071895424836602</v>
      </c>
      <c r="M83" s="7">
        <f t="shared" si="17"/>
        <v>82</v>
      </c>
      <c r="N83" s="5">
        <v>3</v>
      </c>
    </row>
    <row r="84" spans="2:14" ht="12.75">
      <c r="B84" s="5" t="s">
        <v>122</v>
      </c>
      <c r="C84" s="5" t="s">
        <v>68</v>
      </c>
      <c r="D84" s="5" t="s">
        <v>12</v>
      </c>
      <c r="E84" s="5" t="s">
        <v>68</v>
      </c>
      <c r="F84" s="6">
        <v>602</v>
      </c>
      <c r="G84" s="6">
        <v>288</v>
      </c>
      <c r="H84" s="17">
        <f t="shared" si="12"/>
        <v>0.47840531561461797</v>
      </c>
      <c r="I84" s="6">
        <f t="shared" si="13"/>
        <v>73</v>
      </c>
      <c r="J84" s="5">
        <f t="shared" si="14"/>
        <v>85</v>
      </c>
      <c r="K84" s="18">
        <f t="shared" si="15"/>
        <v>79</v>
      </c>
      <c r="L84" s="16">
        <f t="shared" si="16"/>
        <v>0.012658227848101266</v>
      </c>
      <c r="M84" s="7">
        <f t="shared" si="17"/>
        <v>83</v>
      </c>
      <c r="N84" s="5">
        <v>3</v>
      </c>
    </row>
    <row r="85" spans="2:14" ht="12.75">
      <c r="B85" s="5" t="s">
        <v>112</v>
      </c>
      <c r="C85" s="5" t="s">
        <v>51</v>
      </c>
      <c r="D85" s="5" t="s">
        <v>12</v>
      </c>
      <c r="E85" s="5" t="s">
        <v>51</v>
      </c>
      <c r="F85" s="5">
        <v>389</v>
      </c>
      <c r="G85" s="6">
        <v>241</v>
      </c>
      <c r="H85" s="17">
        <f t="shared" si="12"/>
        <v>0.6195372750642674</v>
      </c>
      <c r="I85" s="6">
        <f t="shared" si="13"/>
        <v>86</v>
      </c>
      <c r="J85" s="5">
        <f t="shared" si="14"/>
        <v>72</v>
      </c>
      <c r="K85" s="6">
        <f t="shared" si="15"/>
        <v>79</v>
      </c>
      <c r="L85" s="16">
        <f t="shared" si="16"/>
        <v>0.012658227848101266</v>
      </c>
      <c r="M85" s="7">
        <f t="shared" si="17"/>
        <v>83</v>
      </c>
      <c r="N85" s="5">
        <v>3</v>
      </c>
    </row>
    <row r="86" spans="2:14" ht="12.75">
      <c r="B86" s="5" t="s">
        <v>121</v>
      </c>
      <c r="C86" s="5" t="s">
        <v>11</v>
      </c>
      <c r="D86" s="5" t="s">
        <v>12</v>
      </c>
      <c r="E86" s="5" t="s">
        <v>11</v>
      </c>
      <c r="F86" s="6">
        <v>404</v>
      </c>
      <c r="G86" s="6">
        <v>244</v>
      </c>
      <c r="H86" s="17">
        <f t="shared" si="12"/>
        <v>0.6039603960396039</v>
      </c>
      <c r="I86" s="6">
        <f t="shared" si="13"/>
        <v>85</v>
      </c>
      <c r="J86" s="5">
        <f t="shared" si="14"/>
        <v>73</v>
      </c>
      <c r="K86" s="6">
        <f t="shared" si="15"/>
        <v>79</v>
      </c>
      <c r="L86" s="16">
        <f t="shared" si="16"/>
        <v>0.012658227848101266</v>
      </c>
      <c r="M86" s="7">
        <f t="shared" si="17"/>
        <v>83</v>
      </c>
      <c r="N86" s="5">
        <v>3</v>
      </c>
    </row>
    <row r="87" spans="2:14" ht="12.75">
      <c r="B87" s="5" t="s">
        <v>85</v>
      </c>
      <c r="C87" s="5" t="s">
        <v>79</v>
      </c>
      <c r="D87" s="5" t="s">
        <v>12</v>
      </c>
      <c r="E87" s="5" t="s">
        <v>80</v>
      </c>
      <c r="F87" s="6">
        <v>497</v>
      </c>
      <c r="G87" s="6">
        <v>265</v>
      </c>
      <c r="H87" s="17">
        <f t="shared" si="12"/>
        <v>0.5331991951710262</v>
      </c>
      <c r="I87" s="6">
        <f t="shared" si="13"/>
        <v>79</v>
      </c>
      <c r="J87" s="5">
        <f t="shared" si="14"/>
        <v>80</v>
      </c>
      <c r="K87" s="6">
        <f t="shared" si="15"/>
        <v>79.5</v>
      </c>
      <c r="L87" s="16">
        <f t="shared" si="16"/>
        <v>0.012578616352201259</v>
      </c>
      <c r="M87" s="7">
        <f t="shared" si="17"/>
        <v>86</v>
      </c>
      <c r="N87" s="5">
        <v>3</v>
      </c>
    </row>
    <row r="88" spans="2:14" ht="12.75">
      <c r="B88" s="5" t="s">
        <v>107</v>
      </c>
      <c r="C88" s="5" t="s">
        <v>108</v>
      </c>
      <c r="D88" s="5" t="s">
        <v>28</v>
      </c>
      <c r="E88" s="5" t="s">
        <v>15</v>
      </c>
      <c r="F88" s="6">
        <v>1617</v>
      </c>
      <c r="G88" s="6">
        <v>389</v>
      </c>
      <c r="H88" s="17">
        <f t="shared" si="12"/>
        <v>0.24056895485466914</v>
      </c>
      <c r="I88" s="6">
        <f t="shared" si="13"/>
        <v>37</v>
      </c>
      <c r="J88" s="5">
        <f t="shared" si="14"/>
        <v>125</v>
      </c>
      <c r="K88" s="6">
        <f t="shared" si="15"/>
        <v>81</v>
      </c>
      <c r="L88" s="16">
        <f t="shared" si="16"/>
        <v>0.012345679012345678</v>
      </c>
      <c r="M88" s="7">
        <f t="shared" si="17"/>
        <v>87</v>
      </c>
      <c r="N88" s="5">
        <v>3</v>
      </c>
    </row>
    <row r="89" spans="2:14" ht="12.75">
      <c r="B89" s="5" t="s">
        <v>123</v>
      </c>
      <c r="C89" s="5" t="s">
        <v>14</v>
      </c>
      <c r="D89" s="5" t="s">
        <v>12</v>
      </c>
      <c r="E89" s="5" t="s">
        <v>15</v>
      </c>
      <c r="F89" s="6">
        <v>445</v>
      </c>
      <c r="G89" s="6">
        <v>240</v>
      </c>
      <c r="H89" s="17">
        <f t="shared" si="12"/>
        <v>0.5393258426966292</v>
      </c>
      <c r="I89" s="6">
        <f t="shared" si="13"/>
        <v>88</v>
      </c>
      <c r="J89" s="5">
        <f t="shared" si="14"/>
        <v>79</v>
      </c>
      <c r="K89" s="18">
        <f t="shared" si="15"/>
        <v>83.5</v>
      </c>
      <c r="L89" s="16">
        <f t="shared" si="16"/>
        <v>0.011976047904191617</v>
      </c>
      <c r="M89" s="7">
        <f t="shared" si="17"/>
        <v>88</v>
      </c>
      <c r="N89" s="5">
        <v>3</v>
      </c>
    </row>
    <row r="90" spans="1:14" s="15" customFormat="1" ht="12.75">
      <c r="A90" s="4"/>
      <c r="B90" s="5" t="s">
        <v>114</v>
      </c>
      <c r="C90" s="5" t="s">
        <v>115</v>
      </c>
      <c r="D90" s="5" t="s">
        <v>20</v>
      </c>
      <c r="E90" s="5" t="s">
        <v>15</v>
      </c>
      <c r="F90" s="6">
        <v>547</v>
      </c>
      <c r="G90" s="6">
        <v>253</v>
      </c>
      <c r="H90" s="17">
        <f t="shared" si="12"/>
        <v>0.4625228519195612</v>
      </c>
      <c r="I90" s="6">
        <f t="shared" si="13"/>
        <v>81</v>
      </c>
      <c r="J90" s="5">
        <f t="shared" si="14"/>
        <v>90</v>
      </c>
      <c r="K90" s="18">
        <f t="shared" si="15"/>
        <v>85.5</v>
      </c>
      <c r="L90" s="16">
        <f t="shared" si="16"/>
        <v>0.011695906432748537</v>
      </c>
      <c r="M90" s="7">
        <f t="shared" si="17"/>
        <v>89</v>
      </c>
      <c r="N90" s="5">
        <v>3</v>
      </c>
    </row>
    <row r="91" spans="1:14" ht="12.75">
      <c r="A91" s="4">
        <v>1</v>
      </c>
      <c r="B91" s="5" t="s">
        <v>118</v>
      </c>
      <c r="C91" s="5" t="s">
        <v>119</v>
      </c>
      <c r="D91" s="5" t="s">
        <v>12</v>
      </c>
      <c r="E91" s="5" t="s">
        <v>15</v>
      </c>
      <c r="F91" s="6">
        <v>377</v>
      </c>
      <c r="G91" s="6">
        <v>209</v>
      </c>
      <c r="H91" s="17">
        <f t="shared" si="12"/>
        <v>0.5543766578249337</v>
      </c>
      <c r="I91" s="6">
        <f t="shared" si="13"/>
        <v>95</v>
      </c>
      <c r="J91" s="5">
        <f t="shared" si="14"/>
        <v>78</v>
      </c>
      <c r="K91" s="6">
        <f t="shared" si="15"/>
        <v>86.5</v>
      </c>
      <c r="L91" s="16">
        <f t="shared" si="16"/>
        <v>0.011560693641618497</v>
      </c>
      <c r="M91" s="7">
        <f t="shared" si="17"/>
        <v>90</v>
      </c>
      <c r="N91" s="5">
        <v>3</v>
      </c>
    </row>
    <row r="92" spans="2:14" ht="12.75">
      <c r="B92" s="5" t="s">
        <v>117</v>
      </c>
      <c r="D92" s="5" t="s">
        <v>12</v>
      </c>
      <c r="E92" s="5" t="s">
        <v>80</v>
      </c>
      <c r="F92" s="6">
        <v>537</v>
      </c>
      <c r="G92" s="6">
        <v>246</v>
      </c>
      <c r="H92" s="17">
        <f t="shared" si="12"/>
        <v>0.4581005586592179</v>
      </c>
      <c r="I92" s="6">
        <f t="shared" si="13"/>
        <v>83</v>
      </c>
      <c r="J92" s="5">
        <f t="shared" si="14"/>
        <v>92</v>
      </c>
      <c r="K92" s="6">
        <f t="shared" si="15"/>
        <v>87.5</v>
      </c>
      <c r="L92" s="16">
        <f t="shared" si="16"/>
        <v>0.011428571428571429</v>
      </c>
      <c r="M92" s="7">
        <f t="shared" si="17"/>
        <v>91</v>
      </c>
      <c r="N92" s="5">
        <v>3</v>
      </c>
    </row>
    <row r="93" spans="2:14" ht="12.75">
      <c r="B93" s="5" t="s">
        <v>132</v>
      </c>
      <c r="C93" s="5" t="s">
        <v>68</v>
      </c>
      <c r="D93" s="5" t="s">
        <v>12</v>
      </c>
      <c r="E93" s="5" t="s">
        <v>68</v>
      </c>
      <c r="F93" s="6">
        <v>560</v>
      </c>
      <c r="G93" s="6">
        <v>249</v>
      </c>
      <c r="H93" s="17">
        <f t="shared" si="12"/>
        <v>0.4446428571428571</v>
      </c>
      <c r="I93" s="6">
        <f t="shared" si="13"/>
        <v>82</v>
      </c>
      <c r="J93" s="5">
        <f t="shared" si="14"/>
        <v>94</v>
      </c>
      <c r="K93" s="6">
        <f t="shared" si="15"/>
        <v>88</v>
      </c>
      <c r="L93" s="16">
        <f t="shared" si="16"/>
        <v>0.011363636363636364</v>
      </c>
      <c r="M93" s="7">
        <f t="shared" si="17"/>
        <v>92</v>
      </c>
      <c r="N93" s="5">
        <v>3</v>
      </c>
    </row>
    <row r="94" spans="2:14" ht="12.75">
      <c r="B94" s="5" t="s">
        <v>116</v>
      </c>
      <c r="C94" s="5" t="s">
        <v>22</v>
      </c>
      <c r="D94" s="5" t="s">
        <v>12</v>
      </c>
      <c r="E94" s="5" t="s">
        <v>15</v>
      </c>
      <c r="F94" s="6">
        <v>408</v>
      </c>
      <c r="G94" s="6">
        <v>206</v>
      </c>
      <c r="H94" s="17">
        <f t="shared" si="12"/>
        <v>0.5049019607843137</v>
      </c>
      <c r="I94" s="6">
        <f t="shared" si="13"/>
        <v>96</v>
      </c>
      <c r="J94" s="5">
        <f t="shared" si="14"/>
        <v>82</v>
      </c>
      <c r="K94" s="6">
        <f t="shared" si="15"/>
        <v>89</v>
      </c>
      <c r="L94" s="16">
        <f t="shared" si="16"/>
        <v>0.011235955056179775</v>
      </c>
      <c r="M94" s="7">
        <f t="shared" si="17"/>
        <v>93</v>
      </c>
      <c r="N94" s="5">
        <v>3</v>
      </c>
    </row>
    <row r="95" spans="2:14" ht="12.75">
      <c r="B95" s="5" t="s">
        <v>110</v>
      </c>
      <c r="C95" s="5" t="s">
        <v>70</v>
      </c>
      <c r="D95" s="5" t="s">
        <v>12</v>
      </c>
      <c r="E95" s="5" t="s">
        <v>15</v>
      </c>
      <c r="F95" s="6">
        <v>484</v>
      </c>
      <c r="G95" s="6">
        <v>226</v>
      </c>
      <c r="H95" s="17">
        <f t="shared" si="12"/>
        <v>0.4669421487603306</v>
      </c>
      <c r="I95" s="6">
        <f t="shared" si="13"/>
        <v>92</v>
      </c>
      <c r="J95" s="5">
        <f t="shared" si="14"/>
        <v>89</v>
      </c>
      <c r="K95" s="6">
        <f t="shared" si="15"/>
        <v>90.5</v>
      </c>
      <c r="L95" s="16">
        <f t="shared" si="16"/>
        <v>0.011049723756906077</v>
      </c>
      <c r="M95" s="7">
        <f t="shared" si="17"/>
        <v>94</v>
      </c>
      <c r="N95" s="5">
        <v>3</v>
      </c>
    </row>
    <row r="96" spans="1:14" s="15" customFormat="1" ht="12.75">
      <c r="A96" s="4"/>
      <c r="B96" s="5" t="s">
        <v>131</v>
      </c>
      <c r="C96" s="5" t="s">
        <v>11</v>
      </c>
      <c r="D96" s="5" t="s">
        <v>12</v>
      </c>
      <c r="E96" s="5" t="s">
        <v>11</v>
      </c>
      <c r="F96" s="6">
        <v>410</v>
      </c>
      <c r="G96" s="6">
        <v>200</v>
      </c>
      <c r="H96" s="17">
        <f t="shared" si="12"/>
        <v>0.4878048780487805</v>
      </c>
      <c r="I96" s="6">
        <f t="shared" si="13"/>
        <v>98</v>
      </c>
      <c r="J96" s="5">
        <f t="shared" si="14"/>
        <v>84</v>
      </c>
      <c r="K96" s="6">
        <f t="shared" si="15"/>
        <v>91</v>
      </c>
      <c r="L96" s="16">
        <f t="shared" si="16"/>
        <v>0.01098901098901099</v>
      </c>
      <c r="M96" s="7">
        <f t="shared" si="17"/>
        <v>95</v>
      </c>
      <c r="N96" s="5">
        <v>3</v>
      </c>
    </row>
    <row r="97" spans="2:14" ht="12.75">
      <c r="B97" s="5" t="s">
        <v>105</v>
      </c>
      <c r="C97" s="5" t="s">
        <v>79</v>
      </c>
      <c r="D97" s="5" t="s">
        <v>12</v>
      </c>
      <c r="E97" s="5" t="s">
        <v>80</v>
      </c>
      <c r="F97" s="6">
        <v>530</v>
      </c>
      <c r="G97" s="6">
        <v>238</v>
      </c>
      <c r="H97" s="17">
        <f t="shared" si="12"/>
        <v>0.4490566037735849</v>
      </c>
      <c r="I97" s="6">
        <f t="shared" si="13"/>
        <v>91</v>
      </c>
      <c r="J97" s="5">
        <f t="shared" si="14"/>
        <v>93</v>
      </c>
      <c r="K97" s="6">
        <f t="shared" si="15"/>
        <v>92</v>
      </c>
      <c r="L97" s="16">
        <f t="shared" si="16"/>
        <v>0.010869565217391304</v>
      </c>
      <c r="M97" s="7">
        <f t="shared" si="17"/>
        <v>96</v>
      </c>
      <c r="N97" s="5">
        <v>3</v>
      </c>
    </row>
    <row r="98" spans="1:14" s="15" customFormat="1" ht="12.75">
      <c r="A98" s="4">
        <v>1</v>
      </c>
      <c r="B98" s="5" t="s">
        <v>103</v>
      </c>
      <c r="C98" s="5" t="s">
        <v>17</v>
      </c>
      <c r="D98" s="5" t="s">
        <v>20</v>
      </c>
      <c r="E98" s="5" t="s">
        <v>15</v>
      </c>
      <c r="F98" s="6">
        <v>546</v>
      </c>
      <c r="G98" s="6">
        <v>222</v>
      </c>
      <c r="H98" s="17">
        <f aca="true" t="shared" si="18" ref="H98:H129">G98/F98</f>
        <v>0.4065934065934066</v>
      </c>
      <c r="I98" s="6">
        <f aca="true" t="shared" si="19" ref="I98:I129">RANK(G98,G$2:G$146)</f>
        <v>93</v>
      </c>
      <c r="J98" s="5">
        <f aca="true" t="shared" si="20" ref="J98:J129">RANK(H98,H$2:H$146)</f>
        <v>98</v>
      </c>
      <c r="K98" s="18">
        <f aca="true" t="shared" si="21" ref="K98:K129">(I98+J98)/2</f>
        <v>95.5</v>
      </c>
      <c r="L98" s="16">
        <f aca="true" t="shared" si="22" ref="L98:L129">1/K98</f>
        <v>0.010471204188481676</v>
      </c>
      <c r="M98" s="7">
        <f aca="true" t="shared" si="23" ref="M98:M129">RANK(L98,L$2:L$146)</f>
        <v>97</v>
      </c>
      <c r="N98" s="5">
        <v>3</v>
      </c>
    </row>
    <row r="99" spans="2:14" ht="12.75">
      <c r="B99" s="5" t="s">
        <v>129</v>
      </c>
      <c r="C99" s="5" t="s">
        <v>68</v>
      </c>
      <c r="D99" s="5" t="s">
        <v>20</v>
      </c>
      <c r="E99" s="5" t="s">
        <v>68</v>
      </c>
      <c r="F99" s="6">
        <v>136</v>
      </c>
      <c r="G99" s="6">
        <v>89</v>
      </c>
      <c r="H99" s="17">
        <f t="shared" si="18"/>
        <v>0.6544117647058824</v>
      </c>
      <c r="I99" s="6">
        <f t="shared" si="19"/>
        <v>126</v>
      </c>
      <c r="J99" s="5">
        <f t="shared" si="20"/>
        <v>66</v>
      </c>
      <c r="K99" s="6">
        <f t="shared" si="21"/>
        <v>96</v>
      </c>
      <c r="L99" s="16">
        <f t="shared" si="22"/>
        <v>0.010416666666666666</v>
      </c>
      <c r="M99" s="7">
        <f t="shared" si="23"/>
        <v>98</v>
      </c>
      <c r="N99" s="5">
        <v>3</v>
      </c>
    </row>
    <row r="100" spans="2:14" ht="12.75">
      <c r="B100" s="5" t="s">
        <v>130</v>
      </c>
      <c r="C100" s="5" t="s">
        <v>79</v>
      </c>
      <c r="D100" s="5" t="s">
        <v>12</v>
      </c>
      <c r="E100" s="5" t="s">
        <v>80</v>
      </c>
      <c r="F100" s="6">
        <v>460</v>
      </c>
      <c r="G100" s="6">
        <v>193</v>
      </c>
      <c r="H100" s="17">
        <f t="shared" si="18"/>
        <v>0.41956521739130437</v>
      </c>
      <c r="I100" s="6">
        <f t="shared" si="19"/>
        <v>100</v>
      </c>
      <c r="J100" s="5">
        <f t="shared" si="20"/>
        <v>97</v>
      </c>
      <c r="K100" s="6">
        <f t="shared" si="21"/>
        <v>98.5</v>
      </c>
      <c r="L100" s="16">
        <f t="shared" si="22"/>
        <v>0.01015228426395939</v>
      </c>
      <c r="M100" s="7">
        <f t="shared" si="23"/>
        <v>99</v>
      </c>
      <c r="N100" s="5">
        <v>3</v>
      </c>
    </row>
    <row r="101" spans="1:14" s="15" customFormat="1" ht="12.75">
      <c r="A101" s="4"/>
      <c r="B101" s="5" t="s">
        <v>133</v>
      </c>
      <c r="C101" s="5" t="s">
        <v>119</v>
      </c>
      <c r="D101" s="5" t="s">
        <v>28</v>
      </c>
      <c r="E101" s="5" t="s">
        <v>15</v>
      </c>
      <c r="F101" s="6">
        <v>1436</v>
      </c>
      <c r="G101" s="6">
        <v>296</v>
      </c>
      <c r="H101" s="17">
        <f t="shared" si="18"/>
        <v>0.20612813370473537</v>
      </c>
      <c r="I101" s="6">
        <f t="shared" si="19"/>
        <v>69</v>
      </c>
      <c r="J101" s="5">
        <f t="shared" si="20"/>
        <v>128</v>
      </c>
      <c r="K101" s="6">
        <f t="shared" si="21"/>
        <v>98.5</v>
      </c>
      <c r="L101" s="16">
        <f t="shared" si="22"/>
        <v>0.01015228426395939</v>
      </c>
      <c r="M101" s="7">
        <f t="shared" si="23"/>
        <v>99</v>
      </c>
      <c r="N101" s="5">
        <v>3</v>
      </c>
    </row>
    <row r="102" spans="2:14" ht="12.75">
      <c r="B102" s="5" t="s">
        <v>125</v>
      </c>
      <c r="C102" s="5" t="s">
        <v>108</v>
      </c>
      <c r="D102" s="5" t="s">
        <v>12</v>
      </c>
      <c r="E102" s="5" t="s">
        <v>15</v>
      </c>
      <c r="F102" s="6">
        <v>529</v>
      </c>
      <c r="G102" s="6">
        <v>200</v>
      </c>
      <c r="H102" s="17">
        <f t="shared" si="18"/>
        <v>0.3780718336483932</v>
      </c>
      <c r="I102" s="6">
        <f t="shared" si="19"/>
        <v>98</v>
      </c>
      <c r="J102" s="5">
        <f t="shared" si="20"/>
        <v>100</v>
      </c>
      <c r="K102" s="6">
        <f t="shared" si="21"/>
        <v>99</v>
      </c>
      <c r="L102" s="16">
        <f t="shared" si="22"/>
        <v>0.010101010101010102</v>
      </c>
      <c r="M102" s="7">
        <f t="shared" si="23"/>
        <v>101</v>
      </c>
      <c r="N102" s="5">
        <v>3</v>
      </c>
    </row>
    <row r="103" spans="2:14" ht="12.75">
      <c r="B103" s="5" t="s">
        <v>127</v>
      </c>
      <c r="C103" s="5" t="s">
        <v>92</v>
      </c>
      <c r="D103" s="5" t="s">
        <v>12</v>
      </c>
      <c r="E103" s="5" t="s">
        <v>80</v>
      </c>
      <c r="F103" s="6">
        <v>543</v>
      </c>
      <c r="G103" s="6">
        <v>203</v>
      </c>
      <c r="H103" s="17">
        <f t="shared" si="18"/>
        <v>0.3738489871086556</v>
      </c>
      <c r="I103" s="6">
        <f t="shared" si="19"/>
        <v>97</v>
      </c>
      <c r="J103" s="5">
        <f t="shared" si="20"/>
        <v>102</v>
      </c>
      <c r="K103" s="6">
        <f t="shared" si="21"/>
        <v>99.5</v>
      </c>
      <c r="L103" s="16">
        <f t="shared" si="22"/>
        <v>0.010050251256281407</v>
      </c>
      <c r="M103" s="7">
        <f t="shared" si="23"/>
        <v>102</v>
      </c>
      <c r="N103" s="5">
        <v>3</v>
      </c>
    </row>
    <row r="104" spans="2:14" ht="12.75">
      <c r="B104" s="5" t="s">
        <v>128</v>
      </c>
      <c r="C104" s="5" t="s">
        <v>96</v>
      </c>
      <c r="D104" s="5" t="s">
        <v>12</v>
      </c>
      <c r="E104" s="5" t="s">
        <v>15</v>
      </c>
      <c r="F104" s="6">
        <v>396</v>
      </c>
      <c r="G104" s="6">
        <v>168</v>
      </c>
      <c r="H104" s="17">
        <f t="shared" si="18"/>
        <v>0.42424242424242425</v>
      </c>
      <c r="I104" s="6">
        <f t="shared" si="19"/>
        <v>106</v>
      </c>
      <c r="J104" s="5">
        <f t="shared" si="20"/>
        <v>96</v>
      </c>
      <c r="K104" s="6">
        <f t="shared" si="21"/>
        <v>101</v>
      </c>
      <c r="L104" s="16">
        <f t="shared" si="22"/>
        <v>0.009900990099009901</v>
      </c>
      <c r="M104" s="7">
        <f t="shared" si="23"/>
        <v>103</v>
      </c>
      <c r="N104" s="5">
        <v>3</v>
      </c>
    </row>
    <row r="105" spans="1:14" ht="12.75">
      <c r="A105" s="4">
        <v>1</v>
      </c>
      <c r="B105" s="5" t="s">
        <v>139</v>
      </c>
      <c r="C105" s="5" t="s">
        <v>96</v>
      </c>
      <c r="D105" s="5" t="s">
        <v>12</v>
      </c>
      <c r="E105" s="5" t="s">
        <v>15</v>
      </c>
      <c r="F105" s="6">
        <v>497</v>
      </c>
      <c r="G105" s="6">
        <v>186</v>
      </c>
      <c r="H105" s="17">
        <f t="shared" si="18"/>
        <v>0.37424547283702214</v>
      </c>
      <c r="I105" s="6">
        <f t="shared" si="19"/>
        <v>103</v>
      </c>
      <c r="J105" s="5">
        <f t="shared" si="20"/>
        <v>101</v>
      </c>
      <c r="K105" s="6">
        <f t="shared" si="21"/>
        <v>102</v>
      </c>
      <c r="L105" s="16">
        <f t="shared" si="22"/>
        <v>0.00980392156862745</v>
      </c>
      <c r="M105" s="7">
        <f t="shared" si="23"/>
        <v>104</v>
      </c>
      <c r="N105" s="5">
        <v>3</v>
      </c>
    </row>
    <row r="106" spans="1:14" ht="12.75">
      <c r="A106" s="4">
        <v>1</v>
      </c>
      <c r="B106" s="5" t="s">
        <v>111</v>
      </c>
      <c r="C106" s="5" t="s">
        <v>108</v>
      </c>
      <c r="D106" s="5" t="s">
        <v>12</v>
      </c>
      <c r="E106" s="5" t="s">
        <v>15</v>
      </c>
      <c r="F106" s="6">
        <v>362</v>
      </c>
      <c r="G106" s="6">
        <v>158</v>
      </c>
      <c r="H106" s="17">
        <f t="shared" si="18"/>
        <v>0.43646408839779005</v>
      </c>
      <c r="I106" s="6">
        <f t="shared" si="19"/>
        <v>110</v>
      </c>
      <c r="J106" s="5">
        <f t="shared" si="20"/>
        <v>95</v>
      </c>
      <c r="K106" s="6">
        <f t="shared" si="21"/>
        <v>102.5</v>
      </c>
      <c r="L106" s="16">
        <f t="shared" si="22"/>
        <v>0.00975609756097561</v>
      </c>
      <c r="M106" s="7">
        <f t="shared" si="23"/>
        <v>105</v>
      </c>
      <c r="N106" s="5">
        <v>3</v>
      </c>
    </row>
    <row r="107" spans="1:14" ht="12.75">
      <c r="A107" s="4">
        <v>1</v>
      </c>
      <c r="B107" s="5" t="s">
        <v>136</v>
      </c>
      <c r="C107" s="5" t="s">
        <v>70</v>
      </c>
      <c r="D107" s="5" t="s">
        <v>20</v>
      </c>
      <c r="E107" s="5" t="s">
        <v>15</v>
      </c>
      <c r="F107" s="6">
        <v>578</v>
      </c>
      <c r="G107" s="6">
        <v>193</v>
      </c>
      <c r="H107" s="17">
        <f t="shared" si="18"/>
        <v>0.33391003460207613</v>
      </c>
      <c r="I107" s="6">
        <f t="shared" si="19"/>
        <v>100</v>
      </c>
      <c r="J107" s="5">
        <f t="shared" si="20"/>
        <v>107</v>
      </c>
      <c r="K107" s="6">
        <f t="shared" si="21"/>
        <v>103.5</v>
      </c>
      <c r="L107" s="16">
        <f t="shared" si="22"/>
        <v>0.00966183574879227</v>
      </c>
      <c r="M107" s="7">
        <f t="shared" si="23"/>
        <v>106</v>
      </c>
      <c r="N107" s="5">
        <v>3</v>
      </c>
    </row>
    <row r="108" spans="2:14" ht="12.75">
      <c r="B108" s="5" t="s">
        <v>135</v>
      </c>
      <c r="C108" s="5" t="s">
        <v>92</v>
      </c>
      <c r="D108" s="5" t="s">
        <v>20</v>
      </c>
      <c r="E108" s="5" t="s">
        <v>80</v>
      </c>
      <c r="F108" s="6">
        <v>466</v>
      </c>
      <c r="G108" s="6">
        <v>165</v>
      </c>
      <c r="H108" s="17">
        <f t="shared" si="18"/>
        <v>0.3540772532188841</v>
      </c>
      <c r="I108" s="6">
        <f t="shared" si="19"/>
        <v>107</v>
      </c>
      <c r="J108" s="5">
        <f t="shared" si="20"/>
        <v>103</v>
      </c>
      <c r="K108" s="6">
        <f t="shared" si="21"/>
        <v>105</v>
      </c>
      <c r="L108" s="16">
        <f t="shared" si="22"/>
        <v>0.009523809523809525</v>
      </c>
      <c r="M108" s="7">
        <f t="shared" si="23"/>
        <v>107</v>
      </c>
      <c r="N108" s="5">
        <v>3</v>
      </c>
    </row>
    <row r="109" spans="1:14" ht="12.75">
      <c r="A109" s="4">
        <v>1</v>
      </c>
      <c r="B109" s="5" t="s">
        <v>126</v>
      </c>
      <c r="C109" s="5" t="s">
        <v>108</v>
      </c>
      <c r="D109" s="5" t="s">
        <v>20</v>
      </c>
      <c r="E109" s="5" t="s">
        <v>15</v>
      </c>
      <c r="F109" s="6">
        <v>455</v>
      </c>
      <c r="G109" s="6">
        <v>159</v>
      </c>
      <c r="H109" s="17">
        <f t="shared" si="18"/>
        <v>0.34945054945054943</v>
      </c>
      <c r="I109" s="6">
        <f t="shared" si="19"/>
        <v>109</v>
      </c>
      <c r="J109" s="5">
        <f t="shared" si="20"/>
        <v>105</v>
      </c>
      <c r="K109" s="6">
        <f t="shared" si="21"/>
        <v>107</v>
      </c>
      <c r="L109" s="16">
        <f t="shared" si="22"/>
        <v>0.009345794392523364</v>
      </c>
      <c r="M109" s="7">
        <f t="shared" si="23"/>
        <v>108</v>
      </c>
      <c r="N109" s="5">
        <v>3</v>
      </c>
    </row>
    <row r="110" spans="2:14" ht="12.75">
      <c r="B110" s="5" t="s">
        <v>149</v>
      </c>
      <c r="C110" s="5" t="s">
        <v>96</v>
      </c>
      <c r="D110" s="5" t="s">
        <v>20</v>
      </c>
      <c r="E110" s="5" t="s">
        <v>15</v>
      </c>
      <c r="F110" s="6">
        <v>474</v>
      </c>
      <c r="G110" s="6">
        <v>160</v>
      </c>
      <c r="H110" s="17">
        <f t="shared" si="18"/>
        <v>0.33755274261603374</v>
      </c>
      <c r="I110" s="6">
        <f t="shared" si="19"/>
        <v>108</v>
      </c>
      <c r="J110" s="5">
        <f t="shared" si="20"/>
        <v>106</v>
      </c>
      <c r="K110" s="6">
        <f t="shared" si="21"/>
        <v>107</v>
      </c>
      <c r="L110" s="16">
        <f t="shared" si="22"/>
        <v>0.009345794392523364</v>
      </c>
      <c r="M110" s="7">
        <f t="shared" si="23"/>
        <v>108</v>
      </c>
      <c r="N110" s="19">
        <v>3</v>
      </c>
    </row>
    <row r="111" spans="2:14" ht="12.75">
      <c r="B111" s="5" t="s">
        <v>124</v>
      </c>
      <c r="C111" s="5" t="s">
        <v>92</v>
      </c>
      <c r="D111" s="5" t="s">
        <v>12</v>
      </c>
      <c r="E111" s="5" t="s">
        <v>80</v>
      </c>
      <c r="F111" s="6">
        <v>426</v>
      </c>
      <c r="G111" s="6">
        <v>149</v>
      </c>
      <c r="H111" s="17">
        <f t="shared" si="18"/>
        <v>0.34976525821596244</v>
      </c>
      <c r="I111" s="6">
        <f t="shared" si="19"/>
        <v>113</v>
      </c>
      <c r="J111" s="5">
        <f t="shared" si="20"/>
        <v>104</v>
      </c>
      <c r="K111" s="6">
        <f t="shared" si="21"/>
        <v>108.5</v>
      </c>
      <c r="L111" s="16">
        <f t="shared" si="22"/>
        <v>0.009216589861751152</v>
      </c>
      <c r="M111" s="7">
        <f t="shared" si="23"/>
        <v>110</v>
      </c>
      <c r="N111" s="5">
        <v>3</v>
      </c>
    </row>
    <row r="112" spans="1:14" s="15" customFormat="1" ht="12.75">
      <c r="A112" s="4"/>
      <c r="B112" s="5" t="s">
        <v>148</v>
      </c>
      <c r="C112" s="5"/>
      <c r="D112" s="5" t="s">
        <v>28</v>
      </c>
      <c r="E112" s="5" t="s">
        <v>80</v>
      </c>
      <c r="F112" s="6">
        <v>166</v>
      </c>
      <c r="G112" s="6">
        <v>79</v>
      </c>
      <c r="H112" s="17">
        <f t="shared" si="18"/>
        <v>0.4759036144578313</v>
      </c>
      <c r="I112" s="6">
        <f t="shared" si="19"/>
        <v>131</v>
      </c>
      <c r="J112" s="5">
        <f t="shared" si="20"/>
        <v>86</v>
      </c>
      <c r="K112" s="6">
        <f t="shared" si="21"/>
        <v>108.5</v>
      </c>
      <c r="L112" s="16">
        <f t="shared" si="22"/>
        <v>0.009216589861751152</v>
      </c>
      <c r="M112" s="7">
        <f t="shared" si="23"/>
        <v>110</v>
      </c>
      <c r="N112" s="19">
        <v>3</v>
      </c>
    </row>
    <row r="113" spans="2:14" ht="12.75">
      <c r="B113" s="5" t="s">
        <v>185</v>
      </c>
      <c r="C113" s="5" t="s">
        <v>167</v>
      </c>
      <c r="D113" s="5" t="s">
        <v>12</v>
      </c>
      <c r="E113" s="5" t="s">
        <v>167</v>
      </c>
      <c r="F113" s="6">
        <v>639</v>
      </c>
      <c r="G113" s="6">
        <v>171</v>
      </c>
      <c r="H113" s="17">
        <f t="shared" si="18"/>
        <v>0.2676056338028169</v>
      </c>
      <c r="I113" s="6">
        <f t="shared" si="19"/>
        <v>105</v>
      </c>
      <c r="J113" s="5">
        <f t="shared" si="20"/>
        <v>116</v>
      </c>
      <c r="K113" s="6">
        <f t="shared" si="21"/>
        <v>110.5</v>
      </c>
      <c r="L113" s="16">
        <f t="shared" si="22"/>
        <v>0.00904977375565611</v>
      </c>
      <c r="M113" s="7">
        <f t="shared" si="23"/>
        <v>112</v>
      </c>
      <c r="N113" s="5">
        <v>4</v>
      </c>
    </row>
    <row r="114" spans="1:14" s="15" customFormat="1" ht="12.75">
      <c r="A114" s="4"/>
      <c r="B114" s="5" t="s">
        <v>141</v>
      </c>
      <c r="C114" s="5" t="s">
        <v>142</v>
      </c>
      <c r="D114" s="5" t="s">
        <v>12</v>
      </c>
      <c r="E114" s="5" t="s">
        <v>15</v>
      </c>
      <c r="F114" s="6">
        <v>521</v>
      </c>
      <c r="G114" s="6">
        <v>148</v>
      </c>
      <c r="H114" s="17">
        <f t="shared" si="18"/>
        <v>0.2840690978886756</v>
      </c>
      <c r="I114" s="6">
        <f t="shared" si="19"/>
        <v>114</v>
      </c>
      <c r="J114" s="5">
        <f t="shared" si="20"/>
        <v>111</v>
      </c>
      <c r="K114" s="6">
        <f t="shared" si="21"/>
        <v>112.5</v>
      </c>
      <c r="L114" s="16">
        <f t="shared" si="22"/>
        <v>0.008888888888888889</v>
      </c>
      <c r="M114" s="7">
        <f t="shared" si="23"/>
        <v>113</v>
      </c>
      <c r="N114" s="5">
        <v>4</v>
      </c>
    </row>
    <row r="115" spans="1:14" s="15" customFormat="1" ht="12.75">
      <c r="A115" s="4"/>
      <c r="B115" s="5" t="s">
        <v>138</v>
      </c>
      <c r="C115" s="5" t="s">
        <v>70</v>
      </c>
      <c r="D115" s="5" t="s">
        <v>12</v>
      </c>
      <c r="E115" s="5" t="s">
        <v>15</v>
      </c>
      <c r="F115" s="6">
        <v>480</v>
      </c>
      <c r="G115" s="6">
        <v>139</v>
      </c>
      <c r="H115" s="17">
        <f t="shared" si="18"/>
        <v>0.28958333333333336</v>
      </c>
      <c r="I115" s="6">
        <f t="shared" si="19"/>
        <v>115</v>
      </c>
      <c r="J115" s="5">
        <f t="shared" si="20"/>
        <v>110</v>
      </c>
      <c r="K115" s="6">
        <f t="shared" si="21"/>
        <v>112.5</v>
      </c>
      <c r="L115" s="16">
        <f t="shared" si="22"/>
        <v>0.008888888888888889</v>
      </c>
      <c r="M115" s="7">
        <f t="shared" si="23"/>
        <v>113</v>
      </c>
      <c r="N115" s="5">
        <v>4</v>
      </c>
    </row>
    <row r="116" spans="1:14" ht="12.75">
      <c r="A116" s="4">
        <v>1</v>
      </c>
      <c r="B116" s="5" t="s">
        <v>144</v>
      </c>
      <c r="C116" s="5" t="s">
        <v>119</v>
      </c>
      <c r="D116" s="5" t="s">
        <v>20</v>
      </c>
      <c r="E116" s="5" t="s">
        <v>15</v>
      </c>
      <c r="F116" s="6">
        <v>584</v>
      </c>
      <c r="G116" s="6">
        <v>154</v>
      </c>
      <c r="H116" s="17">
        <f t="shared" si="18"/>
        <v>0.2636986301369863</v>
      </c>
      <c r="I116" s="6">
        <f t="shared" si="19"/>
        <v>111</v>
      </c>
      <c r="J116" s="5">
        <f t="shared" si="20"/>
        <v>117</v>
      </c>
      <c r="K116" s="6">
        <f t="shared" si="21"/>
        <v>114</v>
      </c>
      <c r="L116" s="16">
        <f t="shared" si="22"/>
        <v>0.008771929824561403</v>
      </c>
      <c r="M116" s="7">
        <f t="shared" si="23"/>
        <v>115</v>
      </c>
      <c r="N116" s="5">
        <v>4</v>
      </c>
    </row>
    <row r="117" spans="2:14" ht="12.75">
      <c r="B117" s="5" t="s">
        <v>134</v>
      </c>
      <c r="C117" s="5" t="s">
        <v>79</v>
      </c>
      <c r="D117" s="5" t="s">
        <v>12</v>
      </c>
      <c r="E117" s="5" t="s">
        <v>80</v>
      </c>
      <c r="F117" s="6">
        <v>346</v>
      </c>
      <c r="G117" s="6">
        <v>103</v>
      </c>
      <c r="H117" s="17">
        <f t="shared" si="18"/>
        <v>0.2976878612716763</v>
      </c>
      <c r="I117" s="6">
        <f t="shared" si="19"/>
        <v>122</v>
      </c>
      <c r="J117" s="5">
        <f t="shared" si="20"/>
        <v>108</v>
      </c>
      <c r="K117" s="6">
        <f t="shared" si="21"/>
        <v>115</v>
      </c>
      <c r="L117" s="16">
        <f t="shared" si="22"/>
        <v>0.008695652173913044</v>
      </c>
      <c r="M117" s="7">
        <f t="shared" si="23"/>
        <v>116</v>
      </c>
      <c r="N117" s="5">
        <v>4</v>
      </c>
    </row>
    <row r="118" spans="2:14" ht="12.75">
      <c r="B118" s="5" t="s">
        <v>140</v>
      </c>
      <c r="C118" s="5" t="s">
        <v>70</v>
      </c>
      <c r="D118" s="5" t="s">
        <v>12</v>
      </c>
      <c r="E118" s="5" t="s">
        <v>15</v>
      </c>
      <c r="F118" s="6">
        <v>466</v>
      </c>
      <c r="G118" s="6">
        <v>125</v>
      </c>
      <c r="H118" s="17">
        <f t="shared" si="18"/>
        <v>0.26824034334763946</v>
      </c>
      <c r="I118" s="6">
        <f t="shared" si="19"/>
        <v>116</v>
      </c>
      <c r="J118" s="5">
        <f t="shared" si="20"/>
        <v>114</v>
      </c>
      <c r="K118" s="6">
        <f t="shared" si="21"/>
        <v>115</v>
      </c>
      <c r="L118" s="16">
        <f t="shared" si="22"/>
        <v>0.008695652173913044</v>
      </c>
      <c r="M118" s="7">
        <f t="shared" si="23"/>
        <v>116</v>
      </c>
      <c r="N118" s="5">
        <v>4</v>
      </c>
    </row>
    <row r="119" spans="1:14" s="15" customFormat="1" ht="12.75">
      <c r="A119" s="4"/>
      <c r="B119" s="5" t="s">
        <v>146</v>
      </c>
      <c r="C119" s="5" t="s">
        <v>70</v>
      </c>
      <c r="D119" s="5" t="s">
        <v>12</v>
      </c>
      <c r="E119" s="5" t="s">
        <v>15</v>
      </c>
      <c r="F119" s="6">
        <v>580</v>
      </c>
      <c r="G119" s="6">
        <v>150</v>
      </c>
      <c r="H119" s="17">
        <f t="shared" si="18"/>
        <v>0.25862068965517243</v>
      </c>
      <c r="I119" s="6">
        <f t="shared" si="19"/>
        <v>112</v>
      </c>
      <c r="J119" s="5">
        <f t="shared" si="20"/>
        <v>121</v>
      </c>
      <c r="K119" s="6">
        <f t="shared" si="21"/>
        <v>116.5</v>
      </c>
      <c r="L119" s="16">
        <f t="shared" si="22"/>
        <v>0.008583690987124463</v>
      </c>
      <c r="M119" s="7">
        <f t="shared" si="23"/>
        <v>118</v>
      </c>
      <c r="N119" s="5">
        <v>4</v>
      </c>
    </row>
    <row r="120" spans="2:14" ht="12.75">
      <c r="B120" s="5" t="s">
        <v>153</v>
      </c>
      <c r="C120" s="5" t="s">
        <v>154</v>
      </c>
      <c r="D120" s="5" t="s">
        <v>155</v>
      </c>
      <c r="E120" s="5" t="s">
        <v>15</v>
      </c>
      <c r="F120" s="6">
        <v>440</v>
      </c>
      <c r="G120" s="6">
        <v>118</v>
      </c>
      <c r="H120" s="17">
        <f t="shared" si="18"/>
        <v>0.2681818181818182</v>
      </c>
      <c r="I120" s="6">
        <f t="shared" si="19"/>
        <v>119</v>
      </c>
      <c r="J120" s="5">
        <f t="shared" si="20"/>
        <v>115</v>
      </c>
      <c r="K120" s="6">
        <f t="shared" si="21"/>
        <v>117</v>
      </c>
      <c r="L120" s="16">
        <f t="shared" si="22"/>
        <v>0.008547008547008548</v>
      </c>
      <c r="M120" s="7">
        <f t="shared" si="23"/>
        <v>119</v>
      </c>
      <c r="N120" s="5">
        <v>4</v>
      </c>
    </row>
    <row r="121" spans="2:14" ht="12.75">
      <c r="B121" s="5" t="s">
        <v>151</v>
      </c>
      <c r="C121" s="5" t="s">
        <v>49</v>
      </c>
      <c r="D121" s="5" t="s">
        <v>20</v>
      </c>
      <c r="E121" s="5" t="s">
        <v>15</v>
      </c>
      <c r="F121" s="6">
        <v>464</v>
      </c>
      <c r="G121" s="6">
        <v>122</v>
      </c>
      <c r="H121" s="17">
        <f t="shared" si="18"/>
        <v>0.2629310344827586</v>
      </c>
      <c r="I121" s="6">
        <f t="shared" si="19"/>
        <v>117</v>
      </c>
      <c r="J121" s="5">
        <f t="shared" si="20"/>
        <v>118</v>
      </c>
      <c r="K121" s="6">
        <f t="shared" si="21"/>
        <v>117.5</v>
      </c>
      <c r="L121" s="16">
        <f t="shared" si="22"/>
        <v>0.00851063829787234</v>
      </c>
      <c r="M121" s="7">
        <f t="shared" si="23"/>
        <v>120</v>
      </c>
      <c r="N121" s="5">
        <v>4</v>
      </c>
    </row>
    <row r="122" spans="2:14" ht="12.75">
      <c r="B122" s="5" t="s">
        <v>145</v>
      </c>
      <c r="C122" s="5" t="s">
        <v>92</v>
      </c>
      <c r="D122" s="5" t="s">
        <v>12</v>
      </c>
      <c r="E122" s="5" t="s">
        <v>80</v>
      </c>
      <c r="F122" s="6">
        <v>430</v>
      </c>
      <c r="G122" s="6">
        <v>113</v>
      </c>
      <c r="H122" s="17">
        <f t="shared" si="18"/>
        <v>0.2627906976744186</v>
      </c>
      <c r="I122" s="6">
        <f t="shared" si="19"/>
        <v>120</v>
      </c>
      <c r="J122" s="5">
        <f t="shared" si="20"/>
        <v>119</v>
      </c>
      <c r="K122" s="6">
        <f t="shared" si="21"/>
        <v>119.5</v>
      </c>
      <c r="L122" s="16">
        <f t="shared" si="22"/>
        <v>0.008368200836820083</v>
      </c>
      <c r="M122" s="7">
        <f t="shared" si="23"/>
        <v>121</v>
      </c>
      <c r="N122" s="5">
        <v>4</v>
      </c>
    </row>
    <row r="123" spans="2:14" ht="12.75">
      <c r="B123" s="5" t="s">
        <v>158</v>
      </c>
      <c r="C123" s="5" t="s">
        <v>142</v>
      </c>
      <c r="D123" s="5" t="s">
        <v>28</v>
      </c>
      <c r="E123" s="5" t="s">
        <v>15</v>
      </c>
      <c r="F123" s="6">
        <v>1410</v>
      </c>
      <c r="G123" s="6">
        <v>182</v>
      </c>
      <c r="H123" s="17">
        <f t="shared" si="18"/>
        <v>0.12907801418439716</v>
      </c>
      <c r="I123" s="6">
        <f t="shared" si="19"/>
        <v>104</v>
      </c>
      <c r="J123" s="5">
        <f t="shared" si="20"/>
        <v>136</v>
      </c>
      <c r="K123" s="6">
        <f t="shared" si="21"/>
        <v>120</v>
      </c>
      <c r="L123" s="16">
        <f t="shared" si="22"/>
        <v>0.008333333333333333</v>
      </c>
      <c r="M123" s="7">
        <f t="shared" si="23"/>
        <v>122</v>
      </c>
      <c r="N123" s="5">
        <v>4</v>
      </c>
    </row>
    <row r="124" spans="2:14" ht="12.75">
      <c r="B124" s="5" t="s">
        <v>143</v>
      </c>
      <c r="C124" s="5" t="s">
        <v>119</v>
      </c>
      <c r="D124" s="5" t="s">
        <v>12</v>
      </c>
      <c r="E124" s="5" t="s">
        <v>15</v>
      </c>
      <c r="F124" s="6">
        <v>396</v>
      </c>
      <c r="G124" s="6">
        <v>104</v>
      </c>
      <c r="H124" s="17">
        <f t="shared" si="18"/>
        <v>0.26262626262626265</v>
      </c>
      <c r="I124" s="6">
        <f t="shared" si="19"/>
        <v>121</v>
      </c>
      <c r="J124" s="5">
        <f t="shared" si="20"/>
        <v>120</v>
      </c>
      <c r="K124" s="6">
        <f t="shared" si="21"/>
        <v>120.5</v>
      </c>
      <c r="L124" s="16">
        <f t="shared" si="22"/>
        <v>0.008298755186721992</v>
      </c>
      <c r="M124" s="7">
        <f t="shared" si="23"/>
        <v>123</v>
      </c>
      <c r="N124" s="5">
        <v>4</v>
      </c>
    </row>
    <row r="125" spans="2:14" ht="12.75">
      <c r="B125" s="5" t="s">
        <v>157</v>
      </c>
      <c r="C125" s="5" t="s">
        <v>96</v>
      </c>
      <c r="D125" s="5" t="s">
        <v>12</v>
      </c>
      <c r="E125" s="5" t="s">
        <v>15</v>
      </c>
      <c r="F125" s="6">
        <v>488</v>
      </c>
      <c r="G125" s="6">
        <v>120</v>
      </c>
      <c r="H125" s="17">
        <f t="shared" si="18"/>
        <v>0.2459016393442623</v>
      </c>
      <c r="I125" s="6">
        <f t="shared" si="19"/>
        <v>118</v>
      </c>
      <c r="J125" s="5">
        <f t="shared" si="20"/>
        <v>123</v>
      </c>
      <c r="K125" s="6">
        <f t="shared" si="21"/>
        <v>120.5</v>
      </c>
      <c r="L125" s="16">
        <f t="shared" si="22"/>
        <v>0.008298755186721992</v>
      </c>
      <c r="M125" s="7">
        <f t="shared" si="23"/>
        <v>123</v>
      </c>
      <c r="N125" s="5">
        <v>4</v>
      </c>
    </row>
    <row r="126" spans="2:14" ht="12.75">
      <c r="B126" s="5" t="s">
        <v>156</v>
      </c>
      <c r="C126" s="5" t="s">
        <v>92</v>
      </c>
      <c r="D126" s="5" t="s">
        <v>12</v>
      </c>
      <c r="E126" s="5" t="s">
        <v>80</v>
      </c>
      <c r="F126" s="6">
        <v>241</v>
      </c>
      <c r="G126" s="6">
        <v>68</v>
      </c>
      <c r="H126" s="17">
        <f t="shared" si="18"/>
        <v>0.2821576763485477</v>
      </c>
      <c r="I126" s="6">
        <f t="shared" si="19"/>
        <v>135</v>
      </c>
      <c r="J126" s="5">
        <f t="shared" si="20"/>
        <v>112</v>
      </c>
      <c r="K126" s="6">
        <f t="shared" si="21"/>
        <v>123.5</v>
      </c>
      <c r="L126" s="16">
        <f t="shared" si="22"/>
        <v>0.008097165991902834</v>
      </c>
      <c r="M126" s="7">
        <f t="shared" si="23"/>
        <v>125</v>
      </c>
      <c r="N126" s="5">
        <v>4</v>
      </c>
    </row>
    <row r="127" spans="2:14" ht="12.75">
      <c r="B127" s="5" t="s">
        <v>137</v>
      </c>
      <c r="C127" s="5" t="s">
        <v>119</v>
      </c>
      <c r="D127" s="5" t="s">
        <v>12</v>
      </c>
      <c r="E127" s="5" t="s">
        <v>15</v>
      </c>
      <c r="F127" s="6">
        <v>351</v>
      </c>
      <c r="G127" s="6">
        <v>89</v>
      </c>
      <c r="H127" s="17">
        <f t="shared" si="18"/>
        <v>0.2535612535612536</v>
      </c>
      <c r="I127" s="6">
        <f t="shared" si="19"/>
        <v>126</v>
      </c>
      <c r="J127" s="5">
        <f t="shared" si="20"/>
        <v>122</v>
      </c>
      <c r="K127" s="6">
        <f t="shared" si="21"/>
        <v>124</v>
      </c>
      <c r="L127" s="16">
        <f t="shared" si="22"/>
        <v>0.008064516129032258</v>
      </c>
      <c r="M127" s="7">
        <f t="shared" si="23"/>
        <v>126</v>
      </c>
      <c r="N127" s="5">
        <v>4</v>
      </c>
    </row>
    <row r="128" spans="1:14" ht="12.75">
      <c r="A128" s="4">
        <v>1</v>
      </c>
      <c r="B128" s="5" t="s">
        <v>147</v>
      </c>
      <c r="C128" s="5" t="s">
        <v>119</v>
      </c>
      <c r="D128" s="5" t="s">
        <v>20</v>
      </c>
      <c r="E128" s="5" t="s">
        <v>15</v>
      </c>
      <c r="F128" s="6">
        <v>428</v>
      </c>
      <c r="G128" s="6">
        <v>102</v>
      </c>
      <c r="H128" s="17">
        <f t="shared" si="18"/>
        <v>0.2383177570093458</v>
      </c>
      <c r="I128" s="6">
        <f t="shared" si="19"/>
        <v>123</v>
      </c>
      <c r="J128" s="5">
        <f t="shared" si="20"/>
        <v>126</v>
      </c>
      <c r="K128" s="6">
        <f t="shared" si="21"/>
        <v>124.5</v>
      </c>
      <c r="L128" s="16">
        <f t="shared" si="22"/>
        <v>0.008032128514056224</v>
      </c>
      <c r="M128" s="7">
        <f t="shared" si="23"/>
        <v>127</v>
      </c>
      <c r="N128" s="5">
        <v>4</v>
      </c>
    </row>
    <row r="129" spans="2:14" ht="12.75">
      <c r="B129" s="5" t="s">
        <v>160</v>
      </c>
      <c r="C129" s="5" t="s">
        <v>119</v>
      </c>
      <c r="D129" s="5" t="s">
        <v>12</v>
      </c>
      <c r="E129" s="5" t="s">
        <v>15</v>
      </c>
      <c r="F129" s="6">
        <v>350</v>
      </c>
      <c r="G129" s="6">
        <v>86</v>
      </c>
      <c r="H129" s="17">
        <f t="shared" si="18"/>
        <v>0.24571428571428572</v>
      </c>
      <c r="I129" s="6">
        <f t="shared" si="19"/>
        <v>129</v>
      </c>
      <c r="J129" s="5">
        <f t="shared" si="20"/>
        <v>124</v>
      </c>
      <c r="K129" s="6">
        <f t="shared" si="21"/>
        <v>126.5</v>
      </c>
      <c r="L129" s="16">
        <f t="shared" si="22"/>
        <v>0.007905138339920948</v>
      </c>
      <c r="M129" s="7">
        <f t="shared" si="23"/>
        <v>128</v>
      </c>
      <c r="N129" s="5">
        <v>4</v>
      </c>
    </row>
    <row r="130" spans="2:14" ht="12.75">
      <c r="B130" s="5" t="s">
        <v>177</v>
      </c>
      <c r="E130" s="5" t="s">
        <v>15</v>
      </c>
      <c r="F130" s="5">
        <v>604</v>
      </c>
      <c r="G130" s="5">
        <v>89</v>
      </c>
      <c r="H130" s="17">
        <f aca="true" t="shared" si="24" ref="H130:H144">G130/F130</f>
        <v>0.14735099337748345</v>
      </c>
      <c r="I130" s="6">
        <f aca="true" t="shared" si="25" ref="I130:I146">RANK(G130,G$2:G$146)</f>
        <v>126</v>
      </c>
      <c r="J130" s="5">
        <f aca="true" t="shared" si="26" ref="J130:J146">RANK(H130,H$2:H$146)</f>
        <v>132</v>
      </c>
      <c r="K130" s="6">
        <f aca="true" t="shared" si="27" ref="K130:K146">(I130+J130)/2</f>
        <v>129</v>
      </c>
      <c r="L130" s="16">
        <f aca="true" t="shared" si="28" ref="L130:L146">1/K130</f>
        <v>0.007751937984496124</v>
      </c>
      <c r="M130" s="7">
        <f aca="true" t="shared" si="29" ref="M130:M146">RANK(L130,L$2:L$146)</f>
        <v>129</v>
      </c>
      <c r="N130" s="5">
        <v>4</v>
      </c>
    </row>
    <row r="131" spans="2:14" ht="12.75">
      <c r="B131" s="5" t="s">
        <v>159</v>
      </c>
      <c r="C131" s="5" t="s">
        <v>108</v>
      </c>
      <c r="D131" s="5" t="s">
        <v>12</v>
      </c>
      <c r="E131" s="5" t="s">
        <v>15</v>
      </c>
      <c r="F131" s="6">
        <v>706</v>
      </c>
      <c r="G131" s="6">
        <v>100</v>
      </c>
      <c r="H131" s="17">
        <f t="shared" si="24"/>
        <v>0.141643059490085</v>
      </c>
      <c r="I131" s="6">
        <f t="shared" si="25"/>
        <v>124</v>
      </c>
      <c r="J131" s="5">
        <f t="shared" si="26"/>
        <v>134</v>
      </c>
      <c r="K131" s="6">
        <f t="shared" si="27"/>
        <v>129</v>
      </c>
      <c r="L131" s="16">
        <f t="shared" si="28"/>
        <v>0.007751937984496124</v>
      </c>
      <c r="M131" s="7">
        <f t="shared" si="29"/>
        <v>129</v>
      </c>
      <c r="N131" s="5">
        <v>4</v>
      </c>
    </row>
    <row r="132" spans="2:14" ht="12.75">
      <c r="B132" s="5" t="s">
        <v>150</v>
      </c>
      <c r="C132" s="5" t="s">
        <v>92</v>
      </c>
      <c r="D132" s="5" t="s">
        <v>20</v>
      </c>
      <c r="E132" s="5" t="s">
        <v>80</v>
      </c>
      <c r="F132" s="6">
        <v>295</v>
      </c>
      <c r="G132" s="6">
        <v>69</v>
      </c>
      <c r="H132" s="17">
        <f t="shared" si="24"/>
        <v>0.23389830508474577</v>
      </c>
      <c r="I132" s="6">
        <f t="shared" si="25"/>
        <v>133</v>
      </c>
      <c r="J132" s="5">
        <f t="shared" si="26"/>
        <v>127</v>
      </c>
      <c r="K132" s="6">
        <f t="shared" si="27"/>
        <v>130</v>
      </c>
      <c r="L132" s="16">
        <f t="shared" si="28"/>
        <v>0.007692307692307693</v>
      </c>
      <c r="M132" s="7">
        <f t="shared" si="29"/>
        <v>131</v>
      </c>
      <c r="N132" s="5">
        <v>4</v>
      </c>
    </row>
    <row r="133" spans="2:14" ht="12.75">
      <c r="B133" s="5" t="s">
        <v>169</v>
      </c>
      <c r="C133" s="5" t="s">
        <v>142</v>
      </c>
      <c r="D133" s="5" t="s">
        <v>20</v>
      </c>
      <c r="E133" s="5" t="s">
        <v>15</v>
      </c>
      <c r="F133" s="6">
        <v>850</v>
      </c>
      <c r="G133" s="6">
        <v>100</v>
      </c>
      <c r="H133" s="17">
        <f t="shared" si="24"/>
        <v>0.11764705882352941</v>
      </c>
      <c r="I133" s="6">
        <f t="shared" si="25"/>
        <v>124</v>
      </c>
      <c r="J133" s="5">
        <f t="shared" si="26"/>
        <v>137</v>
      </c>
      <c r="K133" s="6">
        <f t="shared" si="27"/>
        <v>130.5</v>
      </c>
      <c r="L133" s="16">
        <f t="shared" si="28"/>
        <v>0.007662835249042145</v>
      </c>
      <c r="M133" s="7">
        <f t="shared" si="29"/>
        <v>132</v>
      </c>
      <c r="N133" s="5">
        <v>4</v>
      </c>
    </row>
    <row r="134" spans="2:14" ht="12.75">
      <c r="B134" s="5" t="s">
        <v>152</v>
      </c>
      <c r="C134" s="5" t="s">
        <v>96</v>
      </c>
      <c r="D134" s="5" t="s">
        <v>12</v>
      </c>
      <c r="E134" s="5" t="s">
        <v>15</v>
      </c>
      <c r="F134" s="6">
        <v>421</v>
      </c>
      <c r="G134" s="6">
        <v>69</v>
      </c>
      <c r="H134" s="17">
        <f t="shared" si="24"/>
        <v>0.16389548693586697</v>
      </c>
      <c r="I134" s="6">
        <f t="shared" si="25"/>
        <v>133</v>
      </c>
      <c r="J134" s="5">
        <f t="shared" si="26"/>
        <v>130</v>
      </c>
      <c r="K134" s="6">
        <f t="shared" si="27"/>
        <v>131.5</v>
      </c>
      <c r="L134" s="16">
        <f t="shared" si="28"/>
        <v>0.0076045627376425855</v>
      </c>
      <c r="M134" s="7">
        <f t="shared" si="29"/>
        <v>133</v>
      </c>
      <c r="N134" s="5">
        <v>4</v>
      </c>
    </row>
    <row r="135" spans="2:14" ht="12.75">
      <c r="B135" s="5" t="s">
        <v>161</v>
      </c>
      <c r="C135" s="5" t="s">
        <v>70</v>
      </c>
      <c r="D135" s="5" t="s">
        <v>12</v>
      </c>
      <c r="E135" s="5" t="s">
        <v>15</v>
      </c>
      <c r="F135" s="6">
        <v>611</v>
      </c>
      <c r="G135" s="6">
        <v>85</v>
      </c>
      <c r="H135" s="17">
        <f t="shared" si="24"/>
        <v>0.13911620294599017</v>
      </c>
      <c r="I135" s="6">
        <f t="shared" si="25"/>
        <v>130</v>
      </c>
      <c r="J135" s="5">
        <f t="shared" si="26"/>
        <v>135</v>
      </c>
      <c r="K135" s="6">
        <f t="shared" si="27"/>
        <v>132.5</v>
      </c>
      <c r="L135" s="16">
        <f t="shared" si="28"/>
        <v>0.007547169811320755</v>
      </c>
      <c r="M135" s="7">
        <f t="shared" si="29"/>
        <v>134</v>
      </c>
      <c r="N135" s="5">
        <v>4</v>
      </c>
    </row>
    <row r="136" spans="2:14" ht="12.75">
      <c r="B136" s="5" t="s">
        <v>164</v>
      </c>
      <c r="C136" s="5" t="s">
        <v>142</v>
      </c>
      <c r="D136" s="5" t="s">
        <v>12</v>
      </c>
      <c r="E136" s="5" t="s">
        <v>15</v>
      </c>
      <c r="F136" s="6">
        <v>279</v>
      </c>
      <c r="G136" s="6">
        <v>56</v>
      </c>
      <c r="H136" s="17">
        <f t="shared" si="24"/>
        <v>0.2007168458781362</v>
      </c>
      <c r="I136" s="6">
        <f t="shared" si="25"/>
        <v>138</v>
      </c>
      <c r="J136" s="5">
        <f t="shared" si="26"/>
        <v>129</v>
      </c>
      <c r="K136" s="6">
        <f t="shared" si="27"/>
        <v>133.5</v>
      </c>
      <c r="L136" s="16">
        <f t="shared" si="28"/>
        <v>0.00749063670411985</v>
      </c>
      <c r="M136" s="7">
        <f t="shared" si="29"/>
        <v>135</v>
      </c>
      <c r="N136" s="5">
        <v>4</v>
      </c>
    </row>
    <row r="137" spans="2:14" ht="12.75">
      <c r="B137" s="5" t="s">
        <v>162</v>
      </c>
      <c r="C137" s="5" t="s">
        <v>142</v>
      </c>
      <c r="D137" s="5" t="s">
        <v>12</v>
      </c>
      <c r="E137" s="5" t="s">
        <v>15</v>
      </c>
      <c r="F137" s="6">
        <v>463</v>
      </c>
      <c r="G137" s="6">
        <v>68</v>
      </c>
      <c r="H137" s="17">
        <f t="shared" si="24"/>
        <v>0.1468682505399568</v>
      </c>
      <c r="I137" s="6">
        <f t="shared" si="25"/>
        <v>135</v>
      </c>
      <c r="J137" s="5">
        <f t="shared" si="26"/>
        <v>133</v>
      </c>
      <c r="K137" s="6">
        <f t="shared" si="27"/>
        <v>134</v>
      </c>
      <c r="L137" s="16">
        <f t="shared" si="28"/>
        <v>0.007462686567164179</v>
      </c>
      <c r="M137" s="7">
        <f t="shared" si="29"/>
        <v>136</v>
      </c>
      <c r="N137" s="5">
        <v>4</v>
      </c>
    </row>
    <row r="138" spans="1:14" s="15" customFormat="1" ht="12.75">
      <c r="A138" s="4"/>
      <c r="B138" s="5" t="s">
        <v>168</v>
      </c>
      <c r="C138" s="5" t="s">
        <v>96</v>
      </c>
      <c r="D138" s="5" t="s">
        <v>12</v>
      </c>
      <c r="E138" s="5" t="s">
        <v>15</v>
      </c>
      <c r="F138" s="6">
        <v>442</v>
      </c>
      <c r="G138" s="6">
        <v>66</v>
      </c>
      <c r="H138" s="17">
        <f t="shared" si="24"/>
        <v>0.1493212669683258</v>
      </c>
      <c r="I138" s="6">
        <f t="shared" si="25"/>
        <v>137</v>
      </c>
      <c r="J138" s="5">
        <f t="shared" si="26"/>
        <v>131</v>
      </c>
      <c r="K138" s="6">
        <f t="shared" si="27"/>
        <v>134</v>
      </c>
      <c r="L138" s="16">
        <f t="shared" si="28"/>
        <v>0.007462686567164179</v>
      </c>
      <c r="M138" s="7">
        <f t="shared" si="29"/>
        <v>136</v>
      </c>
      <c r="N138" s="5">
        <v>4</v>
      </c>
    </row>
    <row r="139" spans="2:14" ht="12.75">
      <c r="B139" s="5" t="s">
        <v>163</v>
      </c>
      <c r="C139" s="5" t="s">
        <v>108</v>
      </c>
      <c r="D139" s="5" t="s">
        <v>12</v>
      </c>
      <c r="E139" s="5" t="s">
        <v>15</v>
      </c>
      <c r="F139" s="6">
        <v>776</v>
      </c>
      <c r="G139" s="6">
        <v>75</v>
      </c>
      <c r="H139" s="17">
        <f t="shared" si="24"/>
        <v>0.09664948453608248</v>
      </c>
      <c r="I139" s="6">
        <f t="shared" si="25"/>
        <v>132</v>
      </c>
      <c r="J139" s="5">
        <f t="shared" si="26"/>
        <v>138</v>
      </c>
      <c r="K139" s="6">
        <f t="shared" si="27"/>
        <v>135</v>
      </c>
      <c r="L139" s="16">
        <f t="shared" si="28"/>
        <v>0.007407407407407408</v>
      </c>
      <c r="M139" s="7">
        <f t="shared" si="29"/>
        <v>138</v>
      </c>
      <c r="N139" s="5">
        <v>4</v>
      </c>
    </row>
    <row r="140" spans="2:14" ht="12.75">
      <c r="B140" s="5" t="s">
        <v>171</v>
      </c>
      <c r="C140" s="5" t="s">
        <v>119</v>
      </c>
      <c r="D140" s="5" t="s">
        <v>12</v>
      </c>
      <c r="E140" s="5" t="s">
        <v>15</v>
      </c>
      <c r="F140" s="6">
        <v>357</v>
      </c>
      <c r="G140" s="6">
        <v>33</v>
      </c>
      <c r="H140" s="17">
        <f t="shared" si="24"/>
        <v>0.09243697478991597</v>
      </c>
      <c r="I140" s="6">
        <f t="shared" si="25"/>
        <v>140</v>
      </c>
      <c r="J140" s="5">
        <f t="shared" si="26"/>
        <v>140</v>
      </c>
      <c r="K140" s="6">
        <f t="shared" si="27"/>
        <v>140</v>
      </c>
      <c r="L140" s="16">
        <f t="shared" si="28"/>
        <v>0.007142857142857143</v>
      </c>
      <c r="M140" s="7">
        <f t="shared" si="29"/>
        <v>139</v>
      </c>
      <c r="N140" s="5">
        <v>4</v>
      </c>
    </row>
    <row r="141" spans="2:14" ht="12.75">
      <c r="B141" s="5" t="s">
        <v>172</v>
      </c>
      <c r="C141" s="5" t="s">
        <v>119</v>
      </c>
      <c r="D141" s="5" t="s">
        <v>12</v>
      </c>
      <c r="E141" s="5" t="s">
        <v>15</v>
      </c>
      <c r="F141" s="6">
        <v>324</v>
      </c>
      <c r="G141" s="6">
        <v>31</v>
      </c>
      <c r="H141" s="17">
        <f t="shared" si="24"/>
        <v>0.09567901234567901</v>
      </c>
      <c r="I141" s="6">
        <f t="shared" si="25"/>
        <v>141</v>
      </c>
      <c r="J141" s="5">
        <f t="shared" si="26"/>
        <v>139</v>
      </c>
      <c r="K141" s="6">
        <f t="shared" si="27"/>
        <v>140</v>
      </c>
      <c r="L141" s="16">
        <f t="shared" si="28"/>
        <v>0.007142857142857143</v>
      </c>
      <c r="M141" s="7">
        <f t="shared" si="29"/>
        <v>139</v>
      </c>
      <c r="N141" s="5">
        <v>4</v>
      </c>
    </row>
    <row r="142" spans="1:14" s="15" customFormat="1" ht="12.75">
      <c r="A142" s="4"/>
      <c r="B142" s="5" t="s">
        <v>170</v>
      </c>
      <c r="C142" s="5" t="s">
        <v>142</v>
      </c>
      <c r="D142" s="5" t="s">
        <v>12</v>
      </c>
      <c r="E142" s="5" t="s">
        <v>15</v>
      </c>
      <c r="F142" s="6">
        <v>551</v>
      </c>
      <c r="G142" s="6">
        <v>35</v>
      </c>
      <c r="H142" s="17">
        <f t="shared" si="24"/>
        <v>0.06352087114337568</v>
      </c>
      <c r="I142" s="6">
        <f t="shared" si="25"/>
        <v>139</v>
      </c>
      <c r="J142" s="5">
        <f t="shared" si="26"/>
        <v>142</v>
      </c>
      <c r="K142" s="6">
        <f t="shared" si="27"/>
        <v>140.5</v>
      </c>
      <c r="L142" s="16">
        <f t="shared" si="28"/>
        <v>0.0071174377224199285</v>
      </c>
      <c r="M142" s="7">
        <f t="shared" si="29"/>
        <v>141</v>
      </c>
      <c r="N142" s="5">
        <v>4</v>
      </c>
    </row>
    <row r="143" spans="1:14" s="15" customFormat="1" ht="12.75">
      <c r="A143" s="4"/>
      <c r="B143" s="5" t="s">
        <v>165</v>
      </c>
      <c r="C143" s="5" t="s">
        <v>49</v>
      </c>
      <c r="D143" s="5" t="s">
        <v>166</v>
      </c>
      <c r="E143" s="5" t="s">
        <v>15</v>
      </c>
      <c r="F143" s="6">
        <v>352</v>
      </c>
      <c r="G143" s="6">
        <v>26</v>
      </c>
      <c r="H143" s="17">
        <f t="shared" si="24"/>
        <v>0.07386363636363637</v>
      </c>
      <c r="I143" s="6">
        <f t="shared" si="25"/>
        <v>142</v>
      </c>
      <c r="J143" s="5">
        <f t="shared" si="26"/>
        <v>141</v>
      </c>
      <c r="K143" s="6">
        <f t="shared" si="27"/>
        <v>141.5</v>
      </c>
      <c r="L143" s="16">
        <f t="shared" si="28"/>
        <v>0.007067137809187279</v>
      </c>
      <c r="M143" s="7">
        <f t="shared" si="29"/>
        <v>142</v>
      </c>
      <c r="N143" s="5">
        <v>4</v>
      </c>
    </row>
    <row r="144" spans="2:14" ht="12.75">
      <c r="B144" s="5" t="s">
        <v>173</v>
      </c>
      <c r="C144" s="5" t="s">
        <v>142</v>
      </c>
      <c r="D144" s="5" t="s">
        <v>12</v>
      </c>
      <c r="E144" s="5" t="s">
        <v>15</v>
      </c>
      <c r="F144" s="6">
        <v>508</v>
      </c>
      <c r="G144" s="6">
        <v>7</v>
      </c>
      <c r="H144" s="17">
        <f t="shared" si="24"/>
        <v>0.013779527559055118</v>
      </c>
      <c r="I144" s="6">
        <f t="shared" si="25"/>
        <v>143</v>
      </c>
      <c r="J144" s="5">
        <f t="shared" si="26"/>
        <v>143</v>
      </c>
      <c r="K144" s="6">
        <f t="shared" si="27"/>
        <v>143</v>
      </c>
      <c r="L144" s="16">
        <f t="shared" si="28"/>
        <v>0.006993006993006993</v>
      </c>
      <c r="M144" s="7">
        <f t="shared" si="29"/>
        <v>143</v>
      </c>
      <c r="N144" s="5">
        <v>4</v>
      </c>
    </row>
    <row r="145" spans="2:14" ht="12.75">
      <c r="B145" s="5" t="s">
        <v>174</v>
      </c>
      <c r="C145" s="5" t="s">
        <v>175</v>
      </c>
      <c r="D145" s="5" t="s">
        <v>12</v>
      </c>
      <c r="E145" s="5" t="s">
        <v>175</v>
      </c>
      <c r="F145" s="20">
        <v>0</v>
      </c>
      <c r="G145" s="20">
        <v>0</v>
      </c>
      <c r="H145" s="21">
        <v>0</v>
      </c>
      <c r="I145" s="6">
        <f t="shared" si="25"/>
        <v>144</v>
      </c>
      <c r="J145" s="5">
        <f t="shared" si="26"/>
        <v>144</v>
      </c>
      <c r="K145" s="6">
        <f t="shared" si="27"/>
        <v>144</v>
      </c>
      <c r="L145" s="16">
        <f t="shared" si="28"/>
        <v>0.006944444444444444</v>
      </c>
      <c r="M145" s="7">
        <f t="shared" si="29"/>
        <v>144</v>
      </c>
      <c r="N145" s="5">
        <v>4</v>
      </c>
    </row>
    <row r="146" spans="2:14" ht="12.75">
      <c r="B146" s="5" t="s">
        <v>176</v>
      </c>
      <c r="C146" s="5" t="s">
        <v>175</v>
      </c>
      <c r="D146" s="5" t="s">
        <v>28</v>
      </c>
      <c r="E146" s="5" t="s">
        <v>175</v>
      </c>
      <c r="F146" s="20">
        <v>0</v>
      </c>
      <c r="G146" s="20">
        <v>0</v>
      </c>
      <c r="H146" s="21">
        <v>0</v>
      </c>
      <c r="I146" s="6">
        <f t="shared" si="25"/>
        <v>144</v>
      </c>
      <c r="J146" s="5">
        <f t="shared" si="26"/>
        <v>144</v>
      </c>
      <c r="K146" s="6">
        <f t="shared" si="27"/>
        <v>144</v>
      </c>
      <c r="L146" s="16">
        <f t="shared" si="28"/>
        <v>0.006944444444444444</v>
      </c>
      <c r="M146" s="7">
        <f t="shared" si="29"/>
        <v>144</v>
      </c>
      <c r="N146" s="5">
        <v>4</v>
      </c>
    </row>
    <row r="147" spans="3:14" ht="12.75">
      <c r="C147" s="4"/>
      <c r="D147" s="4"/>
      <c r="E147" s="4"/>
      <c r="F147" s="4"/>
      <c r="G147" s="4"/>
      <c r="H147" s="4"/>
      <c r="I147" s="10"/>
      <c r="J147" s="4"/>
      <c r="K147" s="4"/>
      <c r="L147" s="4"/>
      <c r="M147" s="4"/>
      <c r="N147" s="4"/>
    </row>
  </sheetData>
  <sheetProtection/>
  <printOptions horizontalCentered="1"/>
  <pageMargins left="0.5" right="0.5" top="0.75" bottom="0.25" header="0.25" footer="0.5"/>
  <pageSetup horizontalDpi="600" verticalDpi="600" orientation="landscape" scale="91" r:id="rId3"/>
  <headerFooter alignWithMargins="0">
    <oddHeader>&amp;C&amp;"Arial,Bold"&amp;12SUN Service System Poverty Index and &amp;11Rank
 based on 2010-11 Free &amp; Reduced Lunch data - 2/3/11</oddHeader>
    <oddFooter>&amp;R&amp;P</oddFooter>
  </headerFooter>
  <rowBreaks count="3" manualBreakCount="3">
    <brk id="38" max="14" man="1"/>
    <brk id="75" max="14" man="1"/>
    <brk id="112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1.00390625" style="0" customWidth="1"/>
    <col min="2" max="2" width="14.140625" style="0" customWidth="1"/>
  </cols>
  <sheetData>
    <row r="1" spans="1:3" ht="12.75">
      <c r="A1" t="s">
        <v>178</v>
      </c>
      <c r="B1">
        <v>279</v>
      </c>
      <c r="C1">
        <v>210</v>
      </c>
    </row>
    <row r="2" spans="1:3" ht="12.75">
      <c r="A2" t="s">
        <v>179</v>
      </c>
      <c r="B2">
        <v>186</v>
      </c>
      <c r="C2">
        <v>128</v>
      </c>
    </row>
    <row r="3" spans="1:3" ht="12.75">
      <c r="A3" t="s">
        <v>180</v>
      </c>
      <c r="B3">
        <v>309</v>
      </c>
      <c r="C3">
        <v>233</v>
      </c>
    </row>
    <row r="4" spans="1:3" ht="12.75">
      <c r="A4" t="s">
        <v>181</v>
      </c>
      <c r="B4">
        <f>SUM(B1:B3)</f>
        <v>774</v>
      </c>
      <c r="C4">
        <f>SUM(C1:C3)</f>
        <v>571</v>
      </c>
    </row>
    <row r="6" ht="12.75">
      <c r="A6" t="s">
        <v>182</v>
      </c>
    </row>
    <row r="7" spans="2:3" ht="12.75">
      <c r="B7">
        <v>221</v>
      </c>
      <c r="C7">
        <v>159</v>
      </c>
    </row>
    <row r="8" spans="2:3" ht="12.75">
      <c r="B8">
        <v>257</v>
      </c>
      <c r="C8">
        <v>182</v>
      </c>
    </row>
    <row r="9" spans="2:3" ht="12.75">
      <c r="B9">
        <v>142</v>
      </c>
      <c r="C9">
        <v>120</v>
      </c>
    </row>
    <row r="10" spans="2:3" ht="12.75">
      <c r="B10">
        <f>SUM(B7:B9)</f>
        <v>620</v>
      </c>
      <c r="C10">
        <f>SUM(C7:C9)</f>
        <v>461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Hall</dc:creator>
  <cp:keywords/>
  <dc:description/>
  <cp:lastModifiedBy>Kenneyl</cp:lastModifiedBy>
  <cp:lastPrinted>2011-02-03T15:40:10Z</cp:lastPrinted>
  <dcterms:created xsi:type="dcterms:W3CDTF">2009-01-21T00:50:28Z</dcterms:created>
  <dcterms:modified xsi:type="dcterms:W3CDTF">2011-02-05T00:20:30Z</dcterms:modified>
  <cp:category/>
  <cp:version/>
  <cp:contentType/>
  <cp:contentStatus/>
</cp:coreProperties>
</file>